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00" tabRatio="842" firstSheet="6" activeTab="6"/>
  </bookViews>
  <sheets>
    <sheet name="北京" sheetId="2" state="hidden" r:id="rId1"/>
    <sheet name="天津" sheetId="3" state="hidden" r:id="rId2"/>
    <sheet name="河北" sheetId="4" state="hidden" r:id="rId3"/>
    <sheet name="山西" sheetId="5" state="hidden" r:id="rId4"/>
    <sheet name="内蒙古" sheetId="6" state="hidden" r:id="rId5"/>
    <sheet name="大连" sheetId="11" state="hidden" r:id="rId6"/>
    <sheet name="黑龙江" sheetId="9" r:id="rId7"/>
    <sheet name="上海" sheetId="10" state="hidden" r:id="rId8"/>
    <sheet name="江苏" sheetId="12" state="hidden" r:id="rId9"/>
    <sheet name="浙江" sheetId="13" state="hidden" r:id="rId10"/>
    <sheet name="宁波" sheetId="15" state="hidden" r:id="rId11"/>
    <sheet name="安徽" sheetId="14" state="hidden" r:id="rId12"/>
    <sheet name="厦门" sheetId="58" state="hidden" r:id="rId13"/>
    <sheet name="青岛" sheetId="40" state="hidden" r:id="rId14"/>
    <sheet name="河南" sheetId="41" state="hidden" r:id="rId15"/>
    <sheet name="湖北" sheetId="42" state="hidden" r:id="rId16"/>
    <sheet name="湖南" sheetId="43" state="hidden" r:id="rId17"/>
    <sheet name="广西" sheetId="45" state="hidden" r:id="rId18"/>
    <sheet name="重庆" sheetId="47" state="hidden" r:id="rId19"/>
    <sheet name="贵州" sheetId="49" state="hidden" r:id="rId20"/>
    <sheet name="宁夏" sheetId="55" state="hidden" r:id="rId21"/>
    <sheet name="兵团" sheetId="37" state="hidden" r:id="rId22"/>
    <sheet name="总表" sheetId="59" state="hidden" r:id="rId23"/>
    <sheet name="Sheet3" sheetId="63" state="hidden" r:id="rId24"/>
  </sheets>
  <definedNames>
    <definedName name="_xlnm.Print_Titles" localSheetId="0">北京!$9:$9</definedName>
    <definedName name="_xlnm.Print_Titles" localSheetId="1">天津!$9:$9</definedName>
    <definedName name="_xlnm.Print_Titles" localSheetId="2">河北!$9:$9</definedName>
    <definedName name="_xlnm.Print_Titles" localSheetId="3">山西!$9:$9</definedName>
    <definedName name="_xlnm.Print_Titles" localSheetId="4">内蒙古!$9:$9</definedName>
    <definedName name="_xlnm.Print_Titles" localSheetId="7">上海!$9:$9</definedName>
    <definedName name="_xlnm.Print_Titles" localSheetId="5">大连!$9:$9</definedName>
    <definedName name="_xlnm.Print_Titles" localSheetId="8">江苏!$9:$9</definedName>
    <definedName name="_xlnm.Print_Titles" localSheetId="9">浙江!$9:$9</definedName>
    <definedName name="_xlnm.Print_Titles" localSheetId="11">安徽!$9:$9</definedName>
    <definedName name="_xlnm.Print_Titles" localSheetId="10">宁波!$9:$9</definedName>
    <definedName name="_xlnm.Print_Titles" localSheetId="21">兵团!$9:$9</definedName>
    <definedName name="_xlnm.Print_Titles" localSheetId="13">青岛!$9:$9</definedName>
    <definedName name="_xlnm.Print_Titles" localSheetId="14">河南!$9:$9</definedName>
    <definedName name="_xlnm.Print_Titles" localSheetId="15">湖北!$9:$9</definedName>
    <definedName name="_xlnm.Print_Titles" localSheetId="16">湖南!$10:$10</definedName>
    <definedName name="_xlnm.Print_Titles" localSheetId="17">广西!$9:$9</definedName>
    <definedName name="_xlnm.Print_Titles" localSheetId="18">重庆!$9:$9</definedName>
    <definedName name="_xlnm.Print_Titles" localSheetId="19">贵州!$9:$9</definedName>
    <definedName name="_xlnm.Print_Titles" localSheetId="20">宁夏!$9:$9</definedName>
    <definedName name="_xlnm.Print_Titles" localSheetId="12">厦门!$9:$9</definedName>
    <definedName name="_xlnm.Print_Area" localSheetId="6">黑龙江!$A$2:$H$46</definedName>
    <definedName name="_xlnm.Print_Area" localSheetId="16">湖南!$A$2:$F$48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<sst xmlns="http://schemas.openxmlformats.org/spreadsheetml/2006/main" count="1962" uniqueCount="228">
  <si>
    <t>附件5</t>
  </si>
  <si>
    <t>林业草原改革发展资金（不含2025年示范项目补助）区域绩效目标表</t>
  </si>
  <si>
    <t>（2025年度）</t>
  </si>
  <si>
    <t>资金名称</t>
  </si>
  <si>
    <t>林业草原改革发展资金</t>
  </si>
  <si>
    <t>中央主管部门</t>
  </si>
  <si>
    <t>财政部、国家林业和草原局</t>
  </si>
  <si>
    <t>省级财政部门</t>
  </si>
  <si>
    <t>北京市财政局</t>
  </si>
  <si>
    <t>省级林草主管部门</t>
  </si>
  <si>
    <t>北京市园林绿化局</t>
  </si>
  <si>
    <t>中央补助年度金额（万元）</t>
  </si>
  <si>
    <t>总
体
目
标</t>
  </si>
  <si>
    <t>强化林业草原支撑保障体系建设，项目涉及职工和周边群众满意度不低于85%。</t>
  </si>
  <si>
    <t>绩效
指标</t>
  </si>
  <si>
    <t>一级指标</t>
  </si>
  <si>
    <t>二级指标</t>
  </si>
  <si>
    <t>三级指标</t>
  </si>
  <si>
    <t>指标值</t>
  </si>
  <si>
    <t>产出
指标</t>
  </si>
  <si>
    <t>数量
指标</t>
  </si>
  <si>
    <t>国家公园非国有林保护补偿面积（万亩）</t>
  </si>
  <si>
    <t>国家公园草原管护面积（万亩）</t>
  </si>
  <si>
    <t>国家公园湿地管护面积（万亩）</t>
  </si>
  <si>
    <t>国家公园受损森林、草原、湿地等生态系统修复面积（万亩）</t>
  </si>
  <si>
    <t>国家公园受损野生动植物栖息地（生境）修复面积（万亩）</t>
  </si>
  <si>
    <t>国家公园生态廊道建设面积（万亩）</t>
  </si>
  <si>
    <t>国家公园森林草原防火面积（万亩）</t>
  </si>
  <si>
    <t>国家公园森林草原有害生物防治面积（万亩）</t>
  </si>
  <si>
    <t>巡护站点维护（个）</t>
  </si>
  <si>
    <t>国家公园巡护道路维护（公里）</t>
  </si>
  <si>
    <t>编制国家公园自然资源资产以及本底调查自然资源资产管理、自然资源资产保护与利用、国家公园监测体系建设方案等（份）</t>
  </si>
  <si>
    <t>吸纳园区居民参与国家公园建设管理人数（人）</t>
  </si>
  <si>
    <t>国家公园生态体验或自然教育人数（万人）</t>
  </si>
  <si>
    <t>国家公园综合监测覆盖范围（占国家公园面积的百分比）（%）</t>
  </si>
  <si>
    <t>国家公园长期定位观测点数量（个）</t>
  </si>
  <si>
    <t>国家公园重点科研课题完成数量（个）</t>
  </si>
  <si>
    <t>国家公园退出不符合管控要求的人为活动（迁出人数、工矿企业退出个数、小水电处置个数和人工商品林处置面积等）</t>
  </si>
  <si>
    <t>维护必要的自然教育基地（平方米）</t>
  </si>
  <si>
    <t>科普宣教和生态体验设施运行（台/套）</t>
  </si>
  <si>
    <t>质量
指标</t>
  </si>
  <si>
    <t>野生动物栖息地连通情况</t>
  </si>
  <si>
    <t>持续增加</t>
  </si>
  <si>
    <t>国家公园旗舰物种保护情况</t>
  </si>
  <si>
    <t>得到有效保护</t>
  </si>
  <si>
    <t>国家公园伞护物种种群数量变化情况</t>
  </si>
  <si>
    <t>智慧国家公园相关平台是否纳入国家林草局（国家公园局）生态网络感知系统</t>
  </si>
  <si>
    <t>逐步纳入</t>
  </si>
  <si>
    <t>森林草原病虫害发生率</t>
  </si>
  <si>
    <t>逐步降低</t>
  </si>
  <si>
    <t>时效
指标</t>
  </si>
  <si>
    <t>国家公园入库项目任务完成率（%）</t>
  </si>
  <si>
    <t>≥75</t>
  </si>
  <si>
    <t>国家公园创建任务完成情况</t>
  </si>
  <si>
    <t>不低于计划完成时限</t>
  </si>
  <si>
    <t>效益
指标</t>
  </si>
  <si>
    <t>生态
效益
指标</t>
  </si>
  <si>
    <t>国家公园碳储量增长情况</t>
  </si>
  <si>
    <t>稳步增长</t>
  </si>
  <si>
    <t>区域内旗舰物种繁衍数量</t>
  </si>
  <si>
    <t>有所增长</t>
  </si>
  <si>
    <t>社会效益指标</t>
  </si>
  <si>
    <t>是否有效解决当地（国家公园内）居民就业问题</t>
  </si>
  <si>
    <t>是</t>
  </si>
  <si>
    <t>社会公众对国家公园的认知度（%）</t>
  </si>
  <si>
    <t>≥85</t>
  </si>
  <si>
    <t>社会参与和志愿者服务机制</t>
  </si>
  <si>
    <t>逐步健全</t>
  </si>
  <si>
    <t>可持续影响
指标</t>
  </si>
  <si>
    <t>探索建立生态产品价值实现机制</t>
  </si>
  <si>
    <t>逐步建立</t>
  </si>
  <si>
    <t>建立健全生态保护补偿制度</t>
  </si>
  <si>
    <t>森林草原火灾受害率（‰）</t>
  </si>
  <si>
    <t>≤0.9</t>
  </si>
  <si>
    <t>科研成果得到有效转化（项）</t>
  </si>
  <si>
    <t>持续发挥生态作用</t>
  </si>
  <si>
    <t>逐步提升</t>
  </si>
  <si>
    <t>满意度指标</t>
  </si>
  <si>
    <t>服务对象满意度指标</t>
  </si>
  <si>
    <t>国家公园园内和周边群众满意度（%）</t>
  </si>
  <si>
    <t>天津市财政局</t>
  </si>
  <si>
    <t>天津市林业局</t>
  </si>
  <si>
    <t>巩固退耕还林还草成果，强化林业草原支撑保障体系建设，项目涉及职工和周边群众满意度不低于85%。</t>
  </si>
  <si>
    <t>河北省财政厅</t>
  </si>
  <si>
    <t>河北省林业和草原局</t>
  </si>
  <si>
    <t>科学开展大规模国土绿化行动，完成国土绿化示范项目1个，增加造林面积、提升森林质量，巩固退耕还林还草成果，强化林业草原支撑保障体系建设，项目涉及职工和周边群众满意度不低于85%。</t>
  </si>
  <si>
    <t>山西省财政厅</t>
  </si>
  <si>
    <t>山西省林业和草原局</t>
  </si>
  <si>
    <t>内蒙古自治区财政厅</t>
  </si>
  <si>
    <t>内蒙古自治区林业和草原局</t>
  </si>
  <si>
    <t>科学开展大规模国土绿化行动，巩固退耕还林还草成果，强化林业草原支撑保障体系建设，项目涉及职工和周边群众满意度不低于85%。</t>
  </si>
  <si>
    <t>大连市财政局</t>
  </si>
  <si>
    <t>大连市自然资源局</t>
  </si>
  <si>
    <t>科学开展大规模国土绿化行动，增加造林面积、提升森林质量，强化林业草原支撑保障体系建设，项目涉及职工和周边群众满意度不低于85%。</t>
  </si>
  <si>
    <t>附件6</t>
  </si>
  <si>
    <t>林业草原生态保护恢复资金（国家公园支出）区域绩效自评表</t>
  </si>
  <si>
    <t>转移支付名称</t>
  </si>
  <si>
    <t>东北虎豹国家公园林业草原生态保护恢复资金</t>
  </si>
  <si>
    <t>地方主管部门</t>
  </si>
  <si>
    <t>黑龙江省财政厅</t>
  </si>
  <si>
    <t>资金使用单位</t>
  </si>
  <si>
    <t>黑龙江省林业和草原局</t>
  </si>
  <si>
    <t>资金投入情况
（万元）</t>
  </si>
  <si>
    <t>全年预算数（A）</t>
  </si>
  <si>
    <t>全年执行数（B）</t>
  </si>
  <si>
    <t>预算执行率
（B/A*100%）</t>
  </si>
  <si>
    <t>年度资金总额：</t>
  </si>
  <si>
    <t>其中：中央财政资金</t>
  </si>
  <si>
    <t xml:space="preserve">     地方财政资金</t>
  </si>
  <si>
    <t>其他资金</t>
  </si>
  <si>
    <t>资金管理情况</t>
  </si>
  <si>
    <t>情况说明</t>
  </si>
  <si>
    <t>存在问题和改进措施</t>
  </si>
  <si>
    <t>分配科学性</t>
  </si>
  <si>
    <t>严格按照转移支付管理制度以及资金管理办法规定的范围和标准分配资金。</t>
  </si>
  <si>
    <t>下达及时性</t>
  </si>
  <si>
    <t>2024年12月，黑龙江省财政厅印发《关于提前下达地方林业2025年第一批中央财政林业草原生态保护恢复资金预算的通知》（黑财指（资环）〔2025〕109号）文件，下达资金7490万元；2025年8月30日，黑龙江省财政厅印发《关于下达2025年第二批中央财政林业草原生态保护恢复资金、林业草原改革发展资金资金预算通知》（（黑财指（资环）〔2025〕385号）文件，下达资金2744万元。</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</si>
  <si>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</si>
  <si>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</si>
  <si>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</si>
  <si>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</si>
  <si>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</si>
  <si>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按照上级下达和本级预算安排的金额执行，不存在执行数偏离预算数较多的情况</t>
  </si>
  <si>
    <t>预算绩效管理情况</t>
  </si>
  <si>
    <t>在细化下达预算时同步下达绩效目标，开展绩效监控和绩效评价。</t>
  </si>
  <si>
    <t>支出责任履行情况</t>
  </si>
  <si>
    <t>对共同财政事权转移支付，按照财政事权和支出责任划分有关规定，足额安排资金履行本级支出责任。</t>
  </si>
  <si>
    <t>总体目标</t>
  </si>
  <si>
    <t>全年实际完成情况</t>
  </si>
  <si>
    <t>总体
目标
完成
情况</t>
  </si>
  <si>
    <t>全面推动东北虎豹国家公园建设，加大生态系统保护修复，规范国家公园管理，促进国家公园协调发展，开展保护科研和科普宣教。</t>
  </si>
  <si>
    <t>各项目单位组织开展了生态系统保护恢复、国家公园协调发展、国家公园管理、保护科研和科普宣教等工作。由于野生动物保护、生态系统保护恢复等项目开展受季节性影响，部分项目正在推进中。</t>
  </si>
  <si>
    <t>全年实际完成值</t>
  </si>
  <si>
    <t>未完成原因和改进措施</t>
  </si>
  <si>
    <t>产出指标</t>
  </si>
  <si>
    <t>绥阳森工、东宁市林业局本项任务尚未完成，加快进度实施</t>
  </si>
  <si>
    <t>0</t>
  </si>
  <si>
    <t>此指标为反向指标</t>
  </si>
  <si>
    <t>说明：请在此处简要说明中央巡视、各级审计和财会监督中发现的问题及其所涉及的金额，如没有请填无。</t>
  </si>
  <si>
    <t>上海市财政局</t>
  </si>
  <si>
    <t>上海市林业局</t>
  </si>
  <si>
    <t>江苏省财政厅</t>
  </si>
  <si>
    <t>江苏省林业局</t>
  </si>
  <si>
    <t>浙江省财政厅</t>
  </si>
  <si>
    <t>浙江省林业局</t>
  </si>
  <si>
    <t>科学开展大规模国土绿化行动，完成油茶产业发展示范奖补项目2个，增加造林面积、提升森林质量，促进油茶产业发展，强化林业草原支撑保障体系建设，项目涉及职工和周边群众满意度不低于85%。</t>
  </si>
  <si>
    <t>宁波市财政局</t>
  </si>
  <si>
    <t>宁波市自然资源和规划局</t>
  </si>
  <si>
    <t>科学开展大规模国土绿化行动，提升森林质量，强化林业草原支撑保障体系建设，项目涉及职工和周边群众满意度不低于85%。</t>
  </si>
  <si>
    <t>安徽省财政厅</t>
  </si>
  <si>
    <t>安徽省林业局</t>
  </si>
  <si>
    <t>科学开展大规模国土绿化行动，完成国土绿化示范项目1个，巩固退耕还林还草成果，促进油茶产业发展，强化林业草原支撑保障体系建设，项目涉及职工和周边群众满意度不低于85%。</t>
  </si>
  <si>
    <t>厦门市财政局</t>
  </si>
  <si>
    <t>厦门市自然资源和规划局</t>
  </si>
  <si>
    <t>青岛市财政局</t>
  </si>
  <si>
    <t>青岛市园林和林业局</t>
  </si>
  <si>
    <t>河南省财政厅</t>
  </si>
  <si>
    <t>河南省林业局</t>
  </si>
  <si>
    <t>科学开展大规模国土绿化行动，完成油茶产业发展示范奖补项目1个，增加造林面积、提升森林质量，巩固退耕还林还草成果，促进油茶产业发展，强化林业草原支撑保障体系建设，项目涉及职工和周边群众满意度不低于85%。</t>
  </si>
  <si>
    <t>湖北省财政厅</t>
  </si>
  <si>
    <t>湖北省林业局</t>
  </si>
  <si>
    <t>科学开展大规模国土绿化行动，完成国土绿化示范项目1个、油茶产业发展示范奖补项目3个，增加造林面积、提升森林质量，巩固退耕还林还草成果，促进油茶产业发展，强化林业草原支撑保障体系建设，项目涉及职工和周边群众满意度不低于85%。</t>
  </si>
  <si>
    <t>林业草原生态保护恢复资金（国家公园支出）区域绩效目标表</t>
  </si>
  <si>
    <t>湖南省财政厅</t>
  </si>
  <si>
    <t>湖南省林业局</t>
  </si>
  <si>
    <t>稳步推进南岭国家公园创建，加强生态系统保护修复，开展保护科研和科普宣教。</t>
  </si>
  <si>
    <t>广西壮族自治区财政厅</t>
  </si>
  <si>
    <t>广西壮族自治区林业局</t>
  </si>
  <si>
    <t>重庆市财政局</t>
  </si>
  <si>
    <t>重庆市林业局</t>
  </si>
  <si>
    <t>科学开展大规模国土绿化行动，完成国土绿化示范项目1个，增加造林面积、提升森林质量，巩固退耕还林还草成果，促进油茶产业发展，强化林业草原支撑保障体系建设，项目涉及职工和周边群众满意度不低于85%。</t>
  </si>
  <si>
    <t>贵州省财政厅</t>
  </si>
  <si>
    <t>贵州省林业局</t>
  </si>
  <si>
    <t>宁夏回族自治区财政厅</t>
  </si>
  <si>
    <t>宁夏回族自治区林业和草原局</t>
  </si>
  <si>
    <t>新疆生产建设兵团财政局</t>
  </si>
  <si>
    <t>新疆生产建设兵团林业和草原局</t>
  </si>
  <si>
    <t>省级</t>
  </si>
  <si>
    <t>合计</t>
  </si>
  <si>
    <t>北京</t>
  </si>
  <si>
    <t>天津</t>
  </si>
  <si>
    <t>河北</t>
  </si>
  <si>
    <t>山西</t>
  </si>
  <si>
    <t>内蒙古（含森工）</t>
  </si>
  <si>
    <t>辽宁</t>
  </si>
  <si>
    <t>大连</t>
  </si>
  <si>
    <t>吉林（含森工）</t>
  </si>
  <si>
    <t>黑龙江（含森工）</t>
  </si>
  <si>
    <t>上海</t>
  </si>
  <si>
    <t>江苏</t>
  </si>
  <si>
    <t>浙江</t>
  </si>
  <si>
    <t>宁波</t>
  </si>
  <si>
    <t>安徽</t>
  </si>
  <si>
    <t>福建</t>
  </si>
  <si>
    <t>厦门</t>
  </si>
  <si>
    <t>江西</t>
  </si>
  <si>
    <t>山东</t>
  </si>
  <si>
    <t>青岛</t>
  </si>
  <si>
    <t>河南</t>
  </si>
  <si>
    <t>湖北</t>
  </si>
  <si>
    <t>湖南</t>
  </si>
  <si>
    <t>广东</t>
  </si>
  <si>
    <t>深圳</t>
  </si>
  <si>
    <t>广西</t>
  </si>
  <si>
    <t>海南</t>
  </si>
  <si>
    <t>重庆</t>
  </si>
  <si>
    <t>四川</t>
  </si>
  <si>
    <t>贵州</t>
  </si>
  <si>
    <t>云南</t>
  </si>
  <si>
    <t>西藏</t>
  </si>
  <si>
    <t>陕西</t>
  </si>
  <si>
    <t>甘肃</t>
  </si>
  <si>
    <t>青海</t>
  </si>
  <si>
    <t>宁夏</t>
  </si>
  <si>
    <t>新疆</t>
  </si>
  <si>
    <t>新疆兵团</t>
  </si>
  <si>
    <t>大兴安岭森工</t>
  </si>
  <si>
    <t>东北虎豹国家公园管理局</t>
  </si>
  <si>
    <t>分配资金</t>
  </si>
  <si>
    <t>删除湖南数据</t>
  </si>
  <si>
    <t>内蒙古</t>
  </si>
  <si>
    <t>内蒙古森工</t>
  </si>
  <si>
    <t>吉林</t>
  </si>
  <si>
    <t>吉林森工</t>
  </si>
  <si>
    <t>长白山森工集团有限公司</t>
  </si>
  <si>
    <t>黑龙江</t>
  </si>
  <si>
    <t>龙江森工</t>
  </si>
  <si>
    <t>黑龙江伊春森工集团有限责任公司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</si>
</sst>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 "/>
    <numFmt numFmtId="179" formatCode="0.00_ "/>
  </numFmts>
  <fonts count="34">
    <font>
      <sz val="11"/>
      <color indexed="8"/>
      <name val="宋体"/>
      <charset val="134"/>
      <scheme val="minor"/>
    </font>
    <font>
      <sz val="10"/>
      <color indexed="8"/>
      <name val="微软雅黑"/>
      <charset val="134"/>
    </font>
    <font>
      <sz val="10"/>
      <name val="微软雅黑"/>
      <charset val="134"/>
    </font>
    <font>
      <sz val="10"/>
      <color rgb="FF000000"/>
      <name val="微软雅黑"/>
      <charset val="134"/>
    </font>
    <font>
      <sz val="11"/>
      <name val="宋体"/>
      <charset val="134"/>
      <scheme val="minor"/>
    </font>
    <font>
      <sz val="9"/>
      <name val="黑体"/>
      <charset val="134"/>
    </font>
    <font>
      <sz val="11"/>
      <name val="微软雅黑"/>
      <charset val="134"/>
    </font>
    <font>
      <sz val="16"/>
      <name val="方正小标宋_GBK"/>
      <charset val="134"/>
    </font>
    <font>
      <sz val="10"/>
      <name val="方正仿宋_GBK"/>
      <charset val="134"/>
    </font>
    <font>
      <sz val="9"/>
      <name val="宋体"/>
      <charset val="134"/>
    </font>
    <font>
      <sz val="11"/>
      <color rgb="FFFF0000"/>
      <name val="宋体"/>
      <charset val="134"/>
      <scheme val="minor"/>
    </font>
    <font>
      <sz val="9"/>
      <name val="宋体"/>
      <charset val="134"/>
      <scheme val="minor"/>
    </font>
    <font>
      <sz val="10"/>
      <name val="宋体"/>
      <charset val="134"/>
      <scheme val="minor"/>
    </font>
    <font>
      <sz val="10"/>
      <name val="宋体"/>
      <charset val="134"/>
    </font>
    <font>
      <sz val="11"/>
      <name val="Arial"/>
      <charset val="0"/>
    </font>
    <font>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7">
    <fill>
      <patternFill patternType="none"/>
    </fill>
    <fill>
      <patternFill patternType="gray125"/>
    </fill>
    <fill>
      <patternFill patternType="solid">
        <fgColor theme="4" tint="0.4"/>
        <bgColor indexed="64"/>
      </patternFill>
    </fill>
    <fill>
      <patternFill patternType="solid">
        <fgColor rgb="FFF2F2F2"/>
        <bgColor indexed="64"/>
      </patternFill>
    </fill>
    <fill>
      <patternFill patternType="solid">
        <fgColor rgb="FFFFFF00"/>
        <bgColor indexed="64"/>
      </patternFill>
    </fill>
    <fill>
      <patternFill patternType="solid">
        <fgColor rgb="FFFF0000"/>
        <bgColor indexed="64"/>
      </patternFill>
    </fill>
    <fill>
      <patternFill patternType="solid">
        <fgColor rgb="FF0070C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rgb="FF000000"/>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7" borderId="19" applyNumberFormat="0" applyFont="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0" applyNumberFormat="0" applyFill="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2" fillId="0" borderId="0" applyNumberFormat="0" applyFill="0" applyBorder="0" applyAlignment="0" applyProtection="0">
      <alignment vertical="center"/>
    </xf>
    <xf numFmtId="0" fontId="23" fillId="8" borderId="22" applyNumberFormat="0" applyAlignment="0" applyProtection="0">
      <alignment vertical="center"/>
    </xf>
    <xf numFmtId="0" fontId="24" fillId="3" borderId="23" applyNumberFormat="0" applyAlignment="0" applyProtection="0">
      <alignment vertical="center"/>
    </xf>
    <xf numFmtId="0" fontId="25" fillId="3" borderId="22" applyNumberFormat="0" applyAlignment="0" applyProtection="0">
      <alignment vertical="center"/>
    </xf>
    <xf numFmtId="0" fontId="26" fillId="9" borderId="24" applyNumberFormat="0" applyAlignment="0" applyProtection="0">
      <alignment vertical="center"/>
    </xf>
    <xf numFmtId="0" fontId="27" fillId="0" borderId="25" applyNumberFormat="0" applyFill="0" applyAlignment="0" applyProtection="0">
      <alignment vertical="center"/>
    </xf>
    <xf numFmtId="0" fontId="28" fillId="0" borderId="26"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15" fillId="34" borderId="0" applyNumberFormat="0" applyBorder="0" applyAlignment="0" applyProtection="0">
      <alignment vertical="center"/>
    </xf>
    <xf numFmtId="0" fontId="15" fillId="35" borderId="0" applyNumberFormat="0" applyBorder="0" applyAlignment="0" applyProtection="0">
      <alignment vertical="center"/>
    </xf>
    <xf numFmtId="0" fontId="32" fillId="36" borderId="0" applyNumberFormat="0" applyBorder="0" applyAlignment="0" applyProtection="0">
      <alignment vertical="center"/>
    </xf>
    <xf numFmtId="0" fontId="15" fillId="0" borderId="0">
      <alignment vertical="center"/>
    </xf>
    <xf numFmtId="0" fontId="33" fillId="0" borderId="0"/>
    <xf numFmtId="0" fontId="33" fillId="0" borderId="0"/>
    <xf numFmtId="0" fontId="33" fillId="0" borderId="0"/>
    <xf numFmtId="0" fontId="33" fillId="0" borderId="0">
      <alignment vertical="center"/>
    </xf>
    <xf numFmtId="0" fontId="33" fillId="0" borderId="0">
      <alignment vertical="center"/>
    </xf>
  </cellStyleXfs>
  <cellXfs count="120">
    <xf numFmtId="0" fontId="0" fillId="0" borderId="0" xfId="0" applyFont="1">
      <alignment vertical="center"/>
    </xf>
    <xf numFmtId="0" fontId="1" fillId="0" borderId="0" xfId="0" applyFont="1" applyFill="1" applyBorder="1" applyAlignment="1">
      <alignment vertical="center"/>
    </xf>
    <xf numFmtId="0" fontId="1" fillId="0" borderId="0" xfId="0" applyNumberFormat="1" applyFont="1" applyFill="1" applyBorder="1" applyAlignment="1">
      <alignment vertical="center"/>
    </xf>
    <xf numFmtId="0" fontId="1" fillId="2" borderId="0" xfId="0" applyFont="1" applyFill="1" applyBorder="1" applyAlignment="1">
      <alignment vertical="center"/>
    </xf>
    <xf numFmtId="0" fontId="2" fillId="0" borderId="0" xfId="0" applyFont="1" applyFill="1" applyBorder="1" applyAlignment="1">
      <alignment vertical="center"/>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indent="1"/>
    </xf>
    <xf numFmtId="49" fontId="3" fillId="3" borderId="1" xfId="0" applyNumberFormat="1" applyFont="1" applyFill="1" applyBorder="1" applyAlignment="1">
      <alignment horizontal="left" vertical="center" wrapText="1" indent="1"/>
    </xf>
    <xf numFmtId="49" fontId="3" fillId="0" borderId="1" xfId="0" applyNumberFormat="1" applyFont="1" applyFill="1" applyBorder="1" applyAlignment="1">
      <alignment horizontal="left" vertical="center" wrapText="1" indent="1"/>
    </xf>
    <xf numFmtId="0" fontId="2" fillId="3"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176" fontId="2" fillId="0" borderId="1" xfId="52" applyNumberFormat="1" applyFont="1" applyFill="1" applyBorder="1" applyAlignment="1">
      <alignment horizontal="right" vertical="center" wrapText="1"/>
    </xf>
    <xf numFmtId="176" fontId="2" fillId="0" borderId="1" xfId="52"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indent="1"/>
    </xf>
    <xf numFmtId="0" fontId="2"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xf>
    <xf numFmtId="177" fontId="3" fillId="5" borderId="1"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right" vertical="center"/>
    </xf>
    <xf numFmtId="177" fontId="3" fillId="6" borderId="1" xfId="0"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178" fontId="3" fillId="5" borderId="1" xfId="0" applyNumberFormat="1" applyFont="1" applyFill="1" applyBorder="1" applyAlignment="1">
      <alignment horizontal="right" vertical="center"/>
    </xf>
    <xf numFmtId="178" fontId="3" fillId="6" borderId="1" xfId="0" applyNumberFormat="1" applyFont="1" applyFill="1" applyBorder="1" applyAlignment="1">
      <alignment horizontal="right" vertical="center"/>
    </xf>
    <xf numFmtId="0" fontId="2" fillId="3" borderId="1" xfId="0" applyNumberFormat="1" applyFont="1" applyFill="1" applyBorder="1" applyAlignment="1">
      <alignment horizontal="center" vertical="center" wrapText="1"/>
    </xf>
    <xf numFmtId="177" fontId="2" fillId="0" borderId="1" xfId="0" applyNumberFormat="1" applyFont="1" applyFill="1" applyBorder="1" applyAlignment="1">
      <alignment horizontal="right" vertical="center"/>
    </xf>
    <xf numFmtId="177" fontId="2" fillId="5" borderId="1" xfId="0" applyNumberFormat="1" applyFont="1" applyFill="1" applyBorder="1" applyAlignment="1">
      <alignment horizontal="right" vertical="center"/>
    </xf>
    <xf numFmtId="177" fontId="2" fillId="6" borderId="1" xfId="0" applyNumberFormat="1" applyFont="1" applyFill="1" applyBorder="1" applyAlignment="1">
      <alignment horizontal="right" vertical="center"/>
    </xf>
    <xf numFmtId="177" fontId="3" fillId="4" borderId="1" xfId="0" applyNumberFormat="1" applyFont="1" applyFill="1" applyBorder="1" applyAlignment="1">
      <alignment horizontal="right" vertical="center"/>
    </xf>
    <xf numFmtId="178" fontId="3" fillId="4" borderId="1" xfId="0" applyNumberFormat="1" applyFont="1" applyFill="1" applyBorder="1" applyAlignment="1">
      <alignment horizontal="right" vertical="center"/>
    </xf>
    <xf numFmtId="0" fontId="4" fillId="0" borderId="0" xfId="0" applyFont="1" applyFill="1">
      <alignment vertical="center"/>
    </xf>
    <xf numFmtId="0" fontId="5" fillId="0" borderId="0" xfId="0" applyFont="1" applyFill="1">
      <alignment vertical="center"/>
    </xf>
    <xf numFmtId="0" fontId="6" fillId="0" borderId="0" xfId="0" applyNumberFormat="1" applyFont="1" applyFill="1" applyBorder="1" applyAlignment="1">
      <alignment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4"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xf>
    <xf numFmtId="0" fontId="9" fillId="0" borderId="8"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179" fontId="9" fillId="0" borderId="1" xfId="0" applyNumberFormat="1"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lignment vertical="center"/>
    </xf>
    <xf numFmtId="0" fontId="10" fillId="0" borderId="1" xfId="0" applyFont="1" applyFill="1" applyBorder="1" applyAlignment="1">
      <alignment horizontal="left" vertical="center"/>
    </xf>
    <xf numFmtId="0" fontId="11" fillId="0" borderId="0" xfId="0" applyFont="1" applyFill="1" applyBorder="1" applyAlignment="1">
      <alignment horizontal="left" vertical="center" wrapText="1"/>
    </xf>
    <xf numFmtId="0" fontId="4" fillId="0" borderId="0" xfId="0" applyFont="1">
      <alignment vertical="center"/>
    </xf>
    <xf numFmtId="0" fontId="12" fillId="0" borderId="1" xfId="50" applyFont="1" applyFill="1" applyBorder="1" applyAlignment="1">
      <alignment horizontal="left" vertical="center" wrapText="1"/>
    </xf>
    <xf numFmtId="0" fontId="12" fillId="0" borderId="1" xfId="5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lignment vertical="center"/>
    </xf>
    <xf numFmtId="0" fontId="4" fillId="0" borderId="1" xfId="0" applyFont="1" applyFill="1" applyBorder="1" applyAlignment="1">
      <alignment horizontal="left" vertical="center"/>
    </xf>
    <xf numFmtId="0" fontId="13" fillId="0" borderId="3" xfId="0" applyNumberFormat="1"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3" fillId="0" borderId="9"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xf>
    <xf numFmtId="0" fontId="13" fillId="0" borderId="11" xfId="0" applyNumberFormat="1" applyFont="1" applyFill="1" applyBorder="1" applyAlignment="1">
      <alignment horizontal="center" vertical="center"/>
    </xf>
    <xf numFmtId="0" fontId="9" fillId="0" borderId="1" xfId="5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9" fillId="0" borderId="12" xfId="50" applyFont="1" applyFill="1" applyBorder="1" applyAlignment="1">
      <alignment horizontal="center" vertical="center" wrapText="1"/>
    </xf>
    <xf numFmtId="0" fontId="9" fillId="0" borderId="13" xfId="5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12" xfId="0" applyNumberFormat="1" applyFont="1" applyFill="1" applyBorder="1" applyAlignment="1">
      <alignment horizontal="center" vertical="center" wrapText="1"/>
    </xf>
    <xf numFmtId="0" fontId="13" fillId="0" borderId="13" xfId="0" applyNumberFormat="1"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179" fontId="13" fillId="0" borderId="12" xfId="0" applyNumberFormat="1" applyFont="1" applyFill="1" applyBorder="1" applyAlignment="1">
      <alignment horizontal="center" vertical="center"/>
    </xf>
    <xf numFmtId="179" fontId="13" fillId="0" borderId="13" xfId="0" applyNumberFormat="1" applyFont="1" applyFill="1" applyBorder="1" applyAlignment="1">
      <alignment horizontal="center" vertical="center"/>
    </xf>
    <xf numFmtId="0" fontId="13" fillId="0" borderId="1" xfId="0" applyNumberFormat="1" applyFont="1" applyFill="1" applyBorder="1" applyAlignment="1">
      <alignment horizontal="left" vertical="center" wrapText="1"/>
    </xf>
    <xf numFmtId="0" fontId="13" fillId="0" borderId="12" xfId="0" applyNumberFormat="1" applyFont="1" applyFill="1" applyBorder="1" applyAlignment="1">
      <alignment horizontal="left" vertical="center" wrapText="1"/>
    </xf>
    <xf numFmtId="0" fontId="13" fillId="0" borderId="13" xfId="0" applyNumberFormat="1" applyFont="1" applyFill="1" applyBorder="1" applyAlignment="1">
      <alignment horizontal="left" vertical="center" wrapText="1"/>
    </xf>
    <xf numFmtId="176" fontId="9" fillId="0" borderId="1" xfId="50" applyNumberFormat="1" applyFont="1" applyFill="1" applyBorder="1" applyAlignment="1">
      <alignment horizontal="center" vertical="center" wrapText="1"/>
    </xf>
    <xf numFmtId="176" fontId="9" fillId="0" borderId="1" xfId="50" applyNumberFormat="1" applyFont="1" applyFill="1" applyBorder="1" applyAlignment="1">
      <alignment horizontal="left" vertical="center" wrapText="1"/>
    </xf>
    <xf numFmtId="176" fontId="9" fillId="0" borderId="14" xfId="50" applyNumberFormat="1" applyFont="1" applyFill="1" applyBorder="1" applyAlignment="1">
      <alignment horizontal="center" vertical="center" wrapText="1"/>
    </xf>
    <xf numFmtId="176" fontId="9" fillId="0" borderId="13" xfId="50" applyNumberFormat="1" applyFont="1" applyFill="1" applyBorder="1" applyAlignment="1">
      <alignment horizontal="center" vertical="center" wrapText="1"/>
    </xf>
    <xf numFmtId="0" fontId="13" fillId="0" borderId="14" xfId="0" applyNumberFormat="1" applyFont="1" applyFill="1" applyBorder="1" applyAlignment="1">
      <alignment horizontal="left" vertical="center" wrapText="1"/>
    </xf>
    <xf numFmtId="0" fontId="13" fillId="0" borderId="15"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9" fontId="13" fillId="0" borderId="1" xfId="0" applyNumberFormat="1" applyFont="1" applyFill="1" applyBorder="1" applyAlignment="1">
      <alignment horizontal="center" vertical="center"/>
    </xf>
    <xf numFmtId="179" fontId="13" fillId="0" borderId="1" xfId="0" applyNumberFormat="1" applyFont="1" applyFill="1" applyBorder="1" applyAlignment="1">
      <alignment horizontal="left" vertical="center" wrapText="1"/>
    </xf>
    <xf numFmtId="0" fontId="13" fillId="0" borderId="7" xfId="0"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9" fontId="12" fillId="0" borderId="1" xfId="0" applyNumberFormat="1" applyFont="1" applyBorder="1" applyAlignment="1">
      <alignment horizontal="center" vertical="center"/>
    </xf>
    <xf numFmtId="0" fontId="12" fillId="0" borderId="1" xfId="0" applyFont="1" applyBorder="1" applyAlignment="1">
      <alignment horizontal="left" vertical="center" wrapText="1"/>
    </xf>
    <xf numFmtId="49" fontId="12" fillId="0" borderId="1" xfId="0" applyNumberFormat="1" applyFont="1" applyFill="1" applyBorder="1" applyAlignment="1" applyProtection="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 xfId="0" applyFont="1" applyBorder="1">
      <alignment vertical="center"/>
    </xf>
    <xf numFmtId="0" fontId="9" fillId="0" borderId="16" xfId="0" applyNumberFormat="1" applyFont="1" applyFill="1" applyBorder="1" applyAlignment="1">
      <alignment horizontal="center" vertical="center"/>
    </xf>
    <xf numFmtId="0" fontId="9" fillId="0" borderId="17"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14" fillId="0" borderId="0" xfId="0" applyFont="1" applyFill="1">
      <alignment vertical="center"/>
    </xf>
    <xf numFmtId="176" fontId="9" fillId="0" borderId="4"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6"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9" fillId="0" borderId="15" xfId="0" applyNumberFormat="1" applyFont="1" applyFill="1" applyBorder="1" applyAlignment="1">
      <alignment vertical="center" wrapText="1"/>
    </xf>
    <xf numFmtId="0" fontId="9" fillId="0" borderId="15"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center"/>
    </xf>
    <xf numFmtId="0" fontId="9" fillId="0" borderId="9" xfId="0" applyNumberFormat="1" applyFont="1" applyFill="1" applyBorder="1" applyAlignment="1">
      <alignment horizontal="center" vertical="center" wrapText="1"/>
    </xf>
    <xf numFmtId="0" fontId="9" fillId="0" borderId="9" xfId="50" applyFont="1" applyFill="1" applyBorder="1" applyAlignment="1">
      <alignment horizontal="center" vertical="center" wrapText="1"/>
    </xf>
    <xf numFmtId="0" fontId="9" fillId="0" borderId="9"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_4.重 点 工 程" xfId="51"/>
    <cellStyle name="常规 2 2" xfId="52"/>
    <cellStyle name="常规 3" xfId="53"/>
    <cellStyle name="常规 3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70AD47"/>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116" t="s">
        <v>1</v>
      </c>
      <c r="B2" s="116"/>
      <c r="C2" s="116"/>
      <c r="D2" s="116"/>
      <c r="E2" s="116"/>
      <c r="F2" s="116"/>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117" t="s">
        <v>7</v>
      </c>
      <c r="B6" s="117"/>
      <c r="C6" s="117"/>
      <c r="D6" s="118" t="s">
        <v>8</v>
      </c>
      <c r="E6" s="117" t="s">
        <v>9</v>
      </c>
      <c r="F6" s="119" t="s">
        <v>10</v>
      </c>
    </row>
    <row r="7" ht="27" customHeight="1" spans="1:6">
      <c r="A7" s="44" t="s">
        <v>11</v>
      </c>
      <c r="B7" s="44"/>
      <c r="C7" s="44"/>
      <c r="D7" s="45"/>
      <c r="E7" s="46"/>
      <c r="F7" s="46"/>
    </row>
    <row r="8" ht="60" customHeight="1" spans="1:6">
      <c r="A8" s="44" t="s">
        <v>12</v>
      </c>
      <c r="B8" s="47" t="s">
        <v>13</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总表!C3</f>
        <v>0</v>
      </c>
    </row>
    <row r="11" ht="27" customHeight="1" spans="1:6">
      <c r="A11" s="44"/>
      <c r="B11" s="44"/>
      <c r="C11" s="44"/>
      <c r="D11" s="48" t="s">
        <v>22</v>
      </c>
      <c r="E11" s="48"/>
      <c r="F11" s="49">
        <f>总表!C4</f>
        <v>0</v>
      </c>
    </row>
    <row r="12" ht="27" customHeight="1" spans="1:6">
      <c r="A12" s="44"/>
      <c r="B12" s="44"/>
      <c r="C12" s="44"/>
      <c r="D12" s="48" t="s">
        <v>23</v>
      </c>
      <c r="E12" s="48"/>
      <c r="F12" s="49">
        <f>总表!C5</f>
        <v>0</v>
      </c>
    </row>
    <row r="13" ht="27" customHeight="1" spans="1:6">
      <c r="A13" s="44"/>
      <c r="B13" s="44"/>
      <c r="C13" s="44"/>
      <c r="D13" s="48" t="s">
        <v>24</v>
      </c>
      <c r="E13" s="48"/>
      <c r="F13" s="49">
        <f>总表!C6</f>
        <v>0</v>
      </c>
    </row>
    <row r="14" ht="27" customHeight="1" spans="1:6">
      <c r="A14" s="44"/>
      <c r="B14" s="44"/>
      <c r="C14" s="44"/>
      <c r="D14" s="48" t="s">
        <v>25</v>
      </c>
      <c r="E14" s="48"/>
      <c r="F14" s="49">
        <f>总表!C7</f>
        <v>0</v>
      </c>
    </row>
    <row r="15" ht="27" customHeight="1" spans="1:6">
      <c r="A15" s="44"/>
      <c r="B15" s="44"/>
      <c r="C15" s="44"/>
      <c r="D15" s="48" t="s">
        <v>26</v>
      </c>
      <c r="E15" s="48"/>
      <c r="F15" s="49">
        <f>总表!C8</f>
        <v>0</v>
      </c>
    </row>
    <row r="16" ht="27" customHeight="1" spans="1:6">
      <c r="A16" s="44"/>
      <c r="B16" s="44"/>
      <c r="C16" s="44"/>
      <c r="D16" s="48" t="s">
        <v>27</v>
      </c>
      <c r="E16" s="48"/>
      <c r="F16" s="49">
        <f>总表!C9</f>
        <v>0</v>
      </c>
    </row>
    <row r="17" ht="27" customHeight="1" spans="1:6">
      <c r="A17" s="44"/>
      <c r="B17" s="44"/>
      <c r="C17" s="44"/>
      <c r="D17" s="48" t="s">
        <v>28</v>
      </c>
      <c r="E17" s="48"/>
      <c r="F17" s="49">
        <f>总表!C10</f>
        <v>0</v>
      </c>
    </row>
    <row r="18" ht="27" customHeight="1" spans="1:6">
      <c r="A18" s="44"/>
      <c r="B18" s="44"/>
      <c r="C18" s="44"/>
      <c r="D18" s="48" t="s">
        <v>29</v>
      </c>
      <c r="E18" s="48"/>
      <c r="F18" s="49">
        <f>总表!C11</f>
        <v>0</v>
      </c>
    </row>
    <row r="19" ht="27" customHeight="1" spans="1:6">
      <c r="A19" s="44"/>
      <c r="B19" s="44"/>
      <c r="C19" s="44"/>
      <c r="D19" s="48" t="s">
        <v>30</v>
      </c>
      <c r="E19" s="48"/>
      <c r="F19" s="49">
        <f>总表!C12</f>
        <v>0</v>
      </c>
    </row>
    <row r="20" ht="33" customHeight="1" spans="1:6">
      <c r="A20" s="44"/>
      <c r="B20" s="44"/>
      <c r="C20" s="44"/>
      <c r="D20" s="48" t="s">
        <v>31</v>
      </c>
      <c r="E20" s="48"/>
      <c r="F20" s="49">
        <f>总表!C13</f>
        <v>0</v>
      </c>
    </row>
    <row r="21" ht="27" customHeight="1" spans="1:6">
      <c r="A21" s="44"/>
      <c r="B21" s="44"/>
      <c r="C21" s="44"/>
      <c r="D21" s="48" t="s">
        <v>32</v>
      </c>
      <c r="E21" s="48"/>
      <c r="F21" s="49">
        <f>总表!C14</f>
        <v>0</v>
      </c>
    </row>
    <row r="22" ht="27" customHeight="1" spans="1:6">
      <c r="A22" s="44"/>
      <c r="B22" s="44"/>
      <c r="C22" s="44"/>
      <c r="D22" s="48" t="s">
        <v>33</v>
      </c>
      <c r="E22" s="48"/>
      <c r="F22" s="49">
        <f>总表!C15</f>
        <v>0</v>
      </c>
    </row>
    <row r="23" ht="27" customHeight="1" spans="1:6">
      <c r="A23" s="44"/>
      <c r="B23" s="44"/>
      <c r="C23" s="44"/>
      <c r="D23" s="48" t="s">
        <v>34</v>
      </c>
      <c r="E23" s="48"/>
      <c r="F23" s="49">
        <f>总表!C16</f>
        <v>0</v>
      </c>
    </row>
    <row r="24" ht="27" customHeight="1" spans="1:6">
      <c r="A24" s="44"/>
      <c r="B24" s="44"/>
      <c r="C24" s="44"/>
      <c r="D24" s="48" t="s">
        <v>35</v>
      </c>
      <c r="E24" s="48"/>
      <c r="F24" s="49">
        <f>总表!C17</f>
        <v>0</v>
      </c>
    </row>
    <row r="25" ht="27" customHeight="1" spans="1:6">
      <c r="A25" s="44"/>
      <c r="B25" s="44"/>
      <c r="C25" s="44"/>
      <c r="D25" s="48" t="s">
        <v>36</v>
      </c>
      <c r="E25" s="48"/>
      <c r="F25" s="49">
        <f>总表!C18</f>
        <v>0</v>
      </c>
    </row>
    <row r="26" ht="27" customHeight="1" spans="1:6">
      <c r="A26" s="44"/>
      <c r="B26" s="44"/>
      <c r="C26" s="44"/>
      <c r="D26" s="48" t="s">
        <v>37</v>
      </c>
      <c r="E26" s="48"/>
      <c r="F26" s="49">
        <f>总表!C19</f>
        <v>0</v>
      </c>
    </row>
    <row r="27" ht="27" customHeight="1" spans="1:6">
      <c r="A27" s="44"/>
      <c r="B27" s="44"/>
      <c r="C27" s="44"/>
      <c r="D27" s="48" t="s">
        <v>38</v>
      </c>
      <c r="E27" s="48"/>
      <c r="F27" s="49">
        <f>总表!C20</f>
        <v>0</v>
      </c>
    </row>
    <row r="28" ht="27" customHeight="1" spans="1:6">
      <c r="A28" s="44"/>
      <c r="B28" s="44"/>
      <c r="C28" s="44"/>
      <c r="D28" s="48" t="s">
        <v>39</v>
      </c>
      <c r="E28" s="48"/>
      <c r="F28" s="49">
        <f>总表!C21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143</v>
      </c>
      <c r="E6" s="41" t="s">
        <v>9</v>
      </c>
      <c r="F6" s="43" t="s">
        <v>144</v>
      </c>
    </row>
    <row r="7" ht="27" customHeight="1" spans="1:6">
      <c r="A7" s="44" t="s">
        <v>11</v>
      </c>
      <c r="B7" s="44"/>
      <c r="C7" s="44"/>
      <c r="D7" s="45"/>
      <c r="E7" s="46"/>
      <c r="F7" s="46"/>
    </row>
    <row r="8" ht="60" customHeight="1" spans="1:6">
      <c r="A8" s="44" t="s">
        <v>12</v>
      </c>
      <c r="B8" s="47" t="s">
        <v>145</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t="s">
        <v>14</v>
      </c>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2" manualBreakCount="2">
    <brk id="47" max="16383" man="1"/>
    <brk id="47"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146</v>
      </c>
      <c r="E6" s="41" t="s">
        <v>9</v>
      </c>
      <c r="F6" s="43" t="s">
        <v>147</v>
      </c>
    </row>
    <row r="7" ht="27" customHeight="1" spans="1:6">
      <c r="A7" s="44" t="s">
        <v>11</v>
      </c>
      <c r="B7" s="44"/>
      <c r="C7" s="44"/>
      <c r="D7" s="45"/>
      <c r="E7" s="46"/>
      <c r="F7" s="46"/>
    </row>
    <row r="8" ht="60" customHeight="1" spans="1:6">
      <c r="A8" s="44" t="s">
        <v>12</v>
      </c>
      <c r="B8" s="47" t="s">
        <v>148</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149</v>
      </c>
      <c r="E6" s="41" t="s">
        <v>9</v>
      </c>
      <c r="F6" s="43" t="s">
        <v>150</v>
      </c>
    </row>
    <row r="7" ht="27" customHeight="1" spans="1:6">
      <c r="A7" s="44" t="s">
        <v>11</v>
      </c>
      <c r="B7" s="44"/>
      <c r="C7" s="44"/>
      <c r="D7" s="45"/>
      <c r="E7" s="46"/>
      <c r="F7" s="46"/>
    </row>
    <row r="8" ht="60" customHeight="1" spans="1:6">
      <c r="A8" s="44" t="s">
        <v>12</v>
      </c>
      <c r="B8" s="47" t="s">
        <v>151</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t="s">
        <v>14</v>
      </c>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7"/>
    <mergeCell ref="A41: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152</v>
      </c>
      <c r="E6" s="41" t="s">
        <v>9</v>
      </c>
      <c r="F6" s="43" t="s">
        <v>153</v>
      </c>
    </row>
    <row r="7" ht="27" customHeight="1" spans="1:6">
      <c r="A7" s="44" t="s">
        <v>11</v>
      </c>
      <c r="B7" s="44"/>
      <c r="C7" s="44"/>
      <c r="D7" s="45"/>
      <c r="E7" s="46"/>
      <c r="F7" s="46"/>
    </row>
    <row r="8" ht="60" customHeight="1" spans="1:6">
      <c r="A8" s="44" t="s">
        <v>12</v>
      </c>
      <c r="B8" s="47" t="s">
        <v>148</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154</v>
      </c>
      <c r="E6" s="41" t="s">
        <v>9</v>
      </c>
      <c r="F6" s="43" t="s">
        <v>155</v>
      </c>
    </row>
    <row r="7" ht="27" customHeight="1" spans="1:6">
      <c r="A7" s="44" t="s">
        <v>11</v>
      </c>
      <c r="B7" s="44"/>
      <c r="C7" s="44"/>
      <c r="D7" s="45"/>
      <c r="E7" s="46"/>
      <c r="F7" s="46"/>
    </row>
    <row r="8" ht="60" customHeight="1" spans="1:6">
      <c r="A8" s="44" t="s">
        <v>12</v>
      </c>
      <c r="B8" s="47" t="s">
        <v>148</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156</v>
      </c>
      <c r="E6" s="41" t="s">
        <v>9</v>
      </c>
      <c r="F6" s="43" t="s">
        <v>157</v>
      </c>
    </row>
    <row r="7" ht="27" customHeight="1" spans="1:6">
      <c r="A7" s="44" t="s">
        <v>11</v>
      </c>
      <c r="B7" s="44"/>
      <c r="C7" s="44"/>
      <c r="D7" s="45"/>
      <c r="E7" s="46"/>
      <c r="F7" s="46"/>
    </row>
    <row r="8" ht="60" customHeight="1" spans="1:6">
      <c r="A8" s="44" t="s">
        <v>12</v>
      </c>
      <c r="B8" s="47" t="s">
        <v>158</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2" manualBreakCount="2">
    <brk id="35" max="16383" man="1"/>
    <brk id="47"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7"/>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159</v>
      </c>
      <c r="E6" s="41" t="s">
        <v>9</v>
      </c>
      <c r="F6" s="43" t="s">
        <v>160</v>
      </c>
    </row>
    <row r="7" ht="27" customHeight="1" spans="1:6">
      <c r="A7" s="44" t="s">
        <v>11</v>
      </c>
      <c r="B7" s="44"/>
      <c r="C7" s="44"/>
      <c r="D7" s="45"/>
      <c r="E7" s="46"/>
      <c r="F7" s="46"/>
    </row>
    <row r="8" ht="60" customHeight="1" spans="1:6">
      <c r="A8" s="44" t="s">
        <v>12</v>
      </c>
      <c r="B8" s="47" t="s">
        <v>161</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2" manualBreakCount="2">
    <brk id="35" max="16383" man="1"/>
    <brk id="47" max="16383"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pageSetUpPr fitToPage="1"/>
  </sheetPr>
  <dimension ref="A2:M49"/>
  <sheetViews>
    <sheetView showZeros="0" view="pageBreakPreview" zoomScale="115" zoomScaleNormal="85" topLeftCell="A8" workbookViewId="0">
      <selection activeCell="F16" sqref="F16"/>
    </sheetView>
  </sheetViews>
  <sheetFormatPr defaultColWidth="9" defaultRowHeight="13.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2" s="56" customFormat="1" ht="16" customHeight="1" spans="1:13">
      <c r="A2" s="32" t="s">
        <v>94</v>
      </c>
      <c r="B2" s="33"/>
      <c r="C2" s="33"/>
      <c r="D2" s="33"/>
      <c r="E2" s="33"/>
      <c r="F2" s="34"/>
    </row>
    <row r="3" s="56" customFormat="1" ht="44" customHeight="1" spans="1:13">
      <c r="A3" s="35" t="s">
        <v>162</v>
      </c>
      <c r="B3" s="35"/>
      <c r="C3" s="35"/>
      <c r="D3" s="35"/>
      <c r="E3" s="35"/>
      <c r="F3" s="35"/>
      <c r="H3" s="35"/>
      <c r="I3" s="35"/>
      <c r="J3" s="35"/>
      <c r="K3" s="35"/>
      <c r="L3" s="35"/>
      <c r="M3" s="35"/>
    </row>
    <row r="4" s="56" customFormat="1" ht="16" customHeight="1" spans="1:13">
      <c r="A4" s="36" t="s">
        <v>2</v>
      </c>
      <c r="B4" s="36"/>
      <c r="C4" s="36"/>
      <c r="D4" s="36"/>
      <c r="E4" s="36"/>
      <c r="F4" s="36"/>
    </row>
    <row r="5" ht="27" customHeight="1" spans="1:13">
      <c r="A5" s="37" t="s">
        <v>3</v>
      </c>
      <c r="B5" s="38"/>
      <c r="C5" s="38"/>
      <c r="D5" s="38" t="s">
        <v>4</v>
      </c>
      <c r="E5" s="39"/>
      <c r="F5" s="38"/>
    </row>
    <row r="6" ht="27" customHeight="1" spans="1:13">
      <c r="A6" s="37" t="s">
        <v>5</v>
      </c>
      <c r="B6" s="38"/>
      <c r="C6" s="38"/>
      <c r="D6" s="38" t="s">
        <v>6</v>
      </c>
      <c r="E6" s="39"/>
      <c r="F6" s="38"/>
    </row>
    <row r="7" ht="27" customHeight="1" spans="1:13">
      <c r="A7" s="40" t="s">
        <v>7</v>
      </c>
      <c r="B7" s="41"/>
      <c r="C7" s="41"/>
      <c r="D7" s="42" t="s">
        <v>163</v>
      </c>
      <c r="E7" s="41" t="s">
        <v>9</v>
      </c>
      <c r="F7" s="43" t="s">
        <v>164</v>
      </c>
    </row>
    <row r="8" ht="27" customHeight="1" spans="1:13">
      <c r="A8" s="44" t="s">
        <v>11</v>
      </c>
      <c r="B8" s="44"/>
      <c r="C8" s="44"/>
      <c r="D8" s="45">
        <f>总表!X2</f>
        <v>0</v>
      </c>
      <c r="E8" s="46"/>
      <c r="F8" s="46"/>
    </row>
    <row r="9" ht="60" customHeight="1" spans="1:13">
      <c r="A9" s="44" t="s">
        <v>12</v>
      </c>
      <c r="B9" s="57" t="s">
        <v>165</v>
      </c>
      <c r="C9" s="57"/>
      <c r="D9" s="57"/>
      <c r="E9" s="57"/>
      <c r="F9" s="58"/>
    </row>
    <row r="10" ht="27" customHeight="1" spans="1:13">
      <c r="A10" s="44" t="s">
        <v>14</v>
      </c>
      <c r="B10" s="44" t="s">
        <v>15</v>
      </c>
      <c r="C10" s="44" t="s">
        <v>16</v>
      </c>
      <c r="D10" s="44" t="s">
        <v>17</v>
      </c>
      <c r="E10" s="44"/>
      <c r="F10" s="44" t="s">
        <v>18</v>
      </c>
    </row>
    <row r="11" ht="27" customHeight="1" spans="1:13">
      <c r="A11" s="44"/>
      <c r="B11" s="44" t="s">
        <v>19</v>
      </c>
      <c r="C11" s="44" t="s">
        <v>20</v>
      </c>
      <c r="D11" s="59" t="s">
        <v>21</v>
      </c>
      <c r="E11" s="59"/>
      <c r="F11" s="49">
        <f>总表!X3</f>
        <v>0</v>
      </c>
    </row>
    <row r="12" ht="27" customHeight="1" spans="1:13">
      <c r="A12" s="44"/>
      <c r="B12" s="44"/>
      <c r="C12" s="44"/>
      <c r="D12" s="59" t="s">
        <v>22</v>
      </c>
      <c r="E12" s="59"/>
      <c r="F12" s="49">
        <f>总表!X4</f>
        <v>0</v>
      </c>
    </row>
    <row r="13" ht="27" customHeight="1" spans="1:13">
      <c r="A13" s="44"/>
      <c r="B13" s="44"/>
      <c r="C13" s="44"/>
      <c r="D13" s="59" t="s">
        <v>23</v>
      </c>
      <c r="E13" s="59"/>
      <c r="F13" s="49">
        <f>总表!X5</f>
        <v>0</v>
      </c>
    </row>
    <row r="14" ht="27" customHeight="1" spans="1:13">
      <c r="A14" s="44"/>
      <c r="B14" s="44"/>
      <c r="C14" s="44"/>
      <c r="D14" s="59" t="s">
        <v>24</v>
      </c>
      <c r="E14" s="59"/>
      <c r="F14" s="49">
        <f>总表!X6</f>
        <v>0</v>
      </c>
    </row>
    <row r="15" ht="27" customHeight="1" spans="1:13">
      <c r="A15" s="44"/>
      <c r="B15" s="44"/>
      <c r="C15" s="44"/>
      <c r="D15" s="59" t="s">
        <v>25</v>
      </c>
      <c r="E15" s="59"/>
      <c r="F15" s="49">
        <f>总表!X7</f>
        <v>0</v>
      </c>
    </row>
    <row r="16" ht="27" customHeight="1" spans="1:13">
      <c r="A16" s="44"/>
      <c r="B16" s="44"/>
      <c r="C16" s="44"/>
      <c r="D16" s="59" t="s">
        <v>26</v>
      </c>
      <c r="E16" s="59"/>
      <c r="F16" s="49">
        <f>总表!X8</f>
        <v>0</v>
      </c>
    </row>
    <row r="17" ht="27" customHeight="1" spans="1:6">
      <c r="A17" s="44"/>
      <c r="B17" s="44"/>
      <c r="C17" s="44"/>
      <c r="D17" s="59" t="s">
        <v>27</v>
      </c>
      <c r="E17" s="59"/>
      <c r="F17" s="49">
        <f>总表!X9</f>
        <v>0</v>
      </c>
    </row>
    <row r="18" ht="27" customHeight="1" spans="1:6">
      <c r="A18" s="44"/>
      <c r="B18" s="44"/>
      <c r="C18" s="44"/>
      <c r="D18" s="59" t="s">
        <v>28</v>
      </c>
      <c r="E18" s="59"/>
      <c r="F18" s="49">
        <f>总表!X10</f>
        <v>0</v>
      </c>
    </row>
    <row r="19" ht="27" customHeight="1" spans="1:6">
      <c r="A19" s="44"/>
      <c r="B19" s="44"/>
      <c r="C19" s="44"/>
      <c r="D19" s="59" t="s">
        <v>29</v>
      </c>
      <c r="E19" s="59"/>
      <c r="F19" s="49">
        <f>总表!X11</f>
        <v>0</v>
      </c>
    </row>
    <row r="20" ht="27" customHeight="1" spans="1:6">
      <c r="A20" s="44"/>
      <c r="B20" s="44"/>
      <c r="C20" s="44"/>
      <c r="D20" s="59" t="s">
        <v>30</v>
      </c>
      <c r="E20" s="59"/>
      <c r="F20" s="49">
        <f>总表!X12</f>
        <v>0</v>
      </c>
    </row>
    <row r="21" ht="33" customHeight="1" spans="1:6">
      <c r="A21" s="44"/>
      <c r="B21" s="44"/>
      <c r="C21" s="44"/>
      <c r="D21" s="59" t="s">
        <v>31</v>
      </c>
      <c r="E21" s="59"/>
      <c r="F21" s="49">
        <f>总表!X13</f>
        <v>0</v>
      </c>
    </row>
    <row r="22" ht="27" customHeight="1" spans="1:6">
      <c r="A22" s="44"/>
      <c r="B22" s="44"/>
      <c r="C22" s="44"/>
      <c r="D22" s="59" t="s">
        <v>32</v>
      </c>
      <c r="E22" s="59"/>
      <c r="F22" s="49">
        <f>总表!X14</f>
        <v>0</v>
      </c>
    </row>
    <row r="23" ht="27" customHeight="1" spans="1:6">
      <c r="A23" s="44"/>
      <c r="B23" s="44"/>
      <c r="C23" s="44"/>
      <c r="D23" s="59" t="s">
        <v>33</v>
      </c>
      <c r="E23" s="59"/>
      <c r="F23" s="49">
        <f>总表!X15</f>
        <v>0</v>
      </c>
    </row>
    <row r="24" ht="27" customHeight="1" spans="1:6">
      <c r="A24" s="44"/>
      <c r="B24" s="44"/>
      <c r="C24" s="44"/>
      <c r="D24" s="59" t="s">
        <v>34</v>
      </c>
      <c r="E24" s="59"/>
      <c r="F24" s="49">
        <f>总表!X16</f>
        <v>0</v>
      </c>
    </row>
    <row r="25" ht="27" customHeight="1" spans="1:6">
      <c r="A25" s="44"/>
      <c r="B25" s="44"/>
      <c r="C25" s="44"/>
      <c r="D25" s="59" t="s">
        <v>35</v>
      </c>
      <c r="E25" s="59"/>
      <c r="F25" s="49">
        <f>总表!X17</f>
        <v>0</v>
      </c>
    </row>
    <row r="26" ht="27" customHeight="1" spans="1:6">
      <c r="A26" s="44"/>
      <c r="B26" s="44"/>
      <c r="C26" s="44"/>
      <c r="D26" s="59" t="s">
        <v>36</v>
      </c>
      <c r="E26" s="59"/>
      <c r="F26" s="49">
        <f>总表!X18</f>
        <v>0</v>
      </c>
    </row>
    <row r="27" ht="27" customHeight="1" spans="1:6">
      <c r="A27" s="44"/>
      <c r="B27" s="44"/>
      <c r="C27" s="44"/>
      <c r="D27" s="59" t="s">
        <v>37</v>
      </c>
      <c r="E27" s="59"/>
      <c r="F27" s="49">
        <f>总表!X19</f>
        <v>0</v>
      </c>
    </row>
    <row r="28" ht="27" customHeight="1" spans="1:6">
      <c r="A28" s="44"/>
      <c r="B28" s="44"/>
      <c r="C28" s="44"/>
      <c r="D28" s="59" t="s">
        <v>38</v>
      </c>
      <c r="E28" s="59"/>
      <c r="F28" s="49">
        <f>总表!X20</f>
        <v>0</v>
      </c>
    </row>
    <row r="29" ht="27" customHeight="1" spans="1:6">
      <c r="A29" s="44"/>
      <c r="B29" s="44"/>
      <c r="C29" s="44"/>
      <c r="D29" s="59" t="s">
        <v>39</v>
      </c>
      <c r="E29" s="59"/>
      <c r="F29" s="49">
        <f>总表!X21</f>
        <v>0</v>
      </c>
    </row>
    <row r="30" ht="27" customHeight="1" spans="1:6">
      <c r="A30" s="44"/>
      <c r="B30" s="44"/>
      <c r="C30" s="44" t="s">
        <v>40</v>
      </c>
      <c r="D30" s="60" t="s">
        <v>41</v>
      </c>
      <c r="E30" s="60"/>
      <c r="F30" s="61" t="s">
        <v>42</v>
      </c>
    </row>
    <row r="31" ht="27" customHeight="1" spans="1:6">
      <c r="A31" s="44"/>
      <c r="B31" s="44"/>
      <c r="C31" s="44"/>
      <c r="D31" s="60" t="s">
        <v>43</v>
      </c>
      <c r="E31" s="60"/>
      <c r="F31" s="61" t="s">
        <v>44</v>
      </c>
    </row>
    <row r="32" ht="27" customHeight="1" spans="1:6">
      <c r="A32" s="44"/>
      <c r="B32" s="44"/>
      <c r="C32" s="44"/>
      <c r="D32" s="60" t="s">
        <v>45</v>
      </c>
      <c r="E32" s="60"/>
      <c r="F32" s="61" t="s">
        <v>42</v>
      </c>
    </row>
    <row r="33" ht="41" customHeight="1" spans="1:6">
      <c r="A33" s="44"/>
      <c r="B33" s="44"/>
      <c r="C33" s="44"/>
      <c r="D33" s="62" t="s">
        <v>46</v>
      </c>
      <c r="E33" s="62"/>
      <c r="F33" s="61" t="s">
        <v>47</v>
      </c>
    </row>
    <row r="34" ht="27" customHeight="1" spans="1:6">
      <c r="A34" s="44"/>
      <c r="B34" s="44"/>
      <c r="C34" s="44"/>
      <c r="D34" s="60" t="s">
        <v>48</v>
      </c>
      <c r="E34" s="60"/>
      <c r="F34" s="61" t="s">
        <v>49</v>
      </c>
    </row>
    <row r="35" ht="27" customHeight="1" spans="1:6">
      <c r="A35" s="44"/>
      <c r="B35" s="44"/>
      <c r="C35" s="44" t="s">
        <v>50</v>
      </c>
      <c r="D35" s="63" t="s">
        <v>51</v>
      </c>
      <c r="E35" s="63"/>
      <c r="F35" s="61" t="s">
        <v>52</v>
      </c>
    </row>
    <row r="36" ht="27" customHeight="1" spans="1:6">
      <c r="A36" s="44"/>
      <c r="B36" s="44"/>
      <c r="C36" s="44"/>
      <c r="D36" s="63" t="s">
        <v>53</v>
      </c>
      <c r="E36" s="63"/>
      <c r="F36" s="61" t="s">
        <v>54</v>
      </c>
    </row>
    <row r="37" ht="27" customHeight="1" spans="1:6">
      <c r="A37" s="44" t="s">
        <v>14</v>
      </c>
      <c r="B37" s="44" t="s">
        <v>55</v>
      </c>
      <c r="C37" s="44" t="s">
        <v>56</v>
      </c>
      <c r="D37" s="60" t="s">
        <v>57</v>
      </c>
      <c r="E37" s="60"/>
      <c r="F37" s="61" t="s">
        <v>58</v>
      </c>
    </row>
    <row r="38" ht="27" customHeight="1" spans="1:6">
      <c r="A38" s="44"/>
      <c r="B38" s="44"/>
      <c r="C38" s="44"/>
      <c r="D38" s="60" t="s">
        <v>59</v>
      </c>
      <c r="E38" s="60"/>
      <c r="F38" s="61" t="s">
        <v>60</v>
      </c>
    </row>
    <row r="39" ht="27" customHeight="1" spans="1:6">
      <c r="A39" s="44"/>
      <c r="B39" s="44"/>
      <c r="C39" s="44" t="s">
        <v>61</v>
      </c>
      <c r="D39" s="60" t="s">
        <v>62</v>
      </c>
      <c r="E39" s="64"/>
      <c r="F39" s="61" t="s">
        <v>63</v>
      </c>
    </row>
    <row r="40" ht="27" customHeight="1" spans="1:6">
      <c r="A40" s="44"/>
      <c r="B40" s="44"/>
      <c r="C40" s="44"/>
      <c r="D40" s="60" t="s">
        <v>64</v>
      </c>
      <c r="E40" s="64"/>
      <c r="F40" s="61" t="s">
        <v>65</v>
      </c>
    </row>
    <row r="41" ht="27" customHeight="1" spans="1:6">
      <c r="A41" s="44"/>
      <c r="B41" s="44"/>
      <c r="C41" s="44"/>
      <c r="D41" s="60" t="s">
        <v>66</v>
      </c>
      <c r="E41" s="64"/>
      <c r="F41" s="61" t="s">
        <v>67</v>
      </c>
    </row>
    <row r="42" ht="27" customHeight="1" spans="1:6">
      <c r="A42" s="44"/>
      <c r="B42" s="44"/>
      <c r="C42" s="44" t="s">
        <v>68</v>
      </c>
      <c r="D42" s="60" t="s">
        <v>69</v>
      </c>
      <c r="E42" s="60"/>
      <c r="F42" s="61" t="s">
        <v>70</v>
      </c>
    </row>
    <row r="43" ht="27" customHeight="1" spans="1:6">
      <c r="A43" s="44"/>
      <c r="B43" s="44"/>
      <c r="C43" s="44"/>
      <c r="D43" s="60" t="s">
        <v>71</v>
      </c>
      <c r="E43" s="60"/>
      <c r="F43" s="61" t="s">
        <v>70</v>
      </c>
    </row>
    <row r="44" ht="27" customHeight="1" spans="1:6">
      <c r="A44" s="44"/>
      <c r="B44" s="44"/>
      <c r="C44" s="44"/>
      <c r="D44" s="60" t="s">
        <v>72</v>
      </c>
      <c r="E44" s="60"/>
      <c r="F44" s="61" t="s">
        <v>73</v>
      </c>
    </row>
    <row r="45" ht="27" customHeight="1" spans="1:6">
      <c r="A45" s="44"/>
      <c r="B45" s="44"/>
      <c r="C45" s="44"/>
      <c r="D45" s="60" t="s">
        <v>74</v>
      </c>
      <c r="E45" s="60"/>
      <c r="F45" s="61">
        <v>1</v>
      </c>
    </row>
    <row r="46" ht="27" customHeight="1" spans="1:6">
      <c r="A46" s="44"/>
      <c r="B46" s="44"/>
      <c r="C46" s="44"/>
      <c r="D46" s="60" t="s">
        <v>75</v>
      </c>
      <c r="E46" s="60"/>
      <c r="F46" s="61" t="s">
        <v>76</v>
      </c>
    </row>
    <row r="47" ht="27" customHeight="1" spans="1:6">
      <c r="A47" s="44"/>
      <c r="B47" s="44" t="s">
        <v>77</v>
      </c>
      <c r="C47" s="44" t="s">
        <v>78</v>
      </c>
      <c r="D47" s="47" t="s">
        <v>79</v>
      </c>
      <c r="E47" s="47"/>
      <c r="F47" s="61" t="s">
        <v>65</v>
      </c>
    </row>
    <row r="48" s="31" customFormat="1" ht="30" customHeight="1" spans="1:6">
      <c r="A48" s="55"/>
      <c r="B48" s="55"/>
      <c r="C48" s="55"/>
      <c r="D48" s="55"/>
      <c r="E48" s="55"/>
      <c r="F48" s="55"/>
    </row>
    <row r="49" ht="29" customHeight="1"/>
  </sheetData>
  <mergeCells count="59">
    <mergeCell ref="B2:F2"/>
    <mergeCell ref="A3:F3"/>
    <mergeCell ref="H3:M3"/>
    <mergeCell ref="A4:F4"/>
    <mergeCell ref="A5:C5"/>
    <mergeCell ref="D5:F5"/>
    <mergeCell ref="A6:C6"/>
    <mergeCell ref="D6:F6"/>
    <mergeCell ref="A7:C7"/>
    <mergeCell ref="A8:C8"/>
    <mergeCell ref="D8:F8"/>
    <mergeCell ref="B9:F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7:E37"/>
    <mergeCell ref="D38:E38"/>
    <mergeCell ref="D39:E39"/>
    <mergeCell ref="D40:E40"/>
    <mergeCell ref="D41:E41"/>
    <mergeCell ref="D42:E42"/>
    <mergeCell ref="D43:E43"/>
    <mergeCell ref="D44:E44"/>
    <mergeCell ref="D45:E45"/>
    <mergeCell ref="D46:E46"/>
    <mergeCell ref="D47:E47"/>
    <mergeCell ref="A48:F48"/>
    <mergeCell ref="A10:A36"/>
    <mergeCell ref="A37:A47"/>
    <mergeCell ref="B11:B36"/>
    <mergeCell ref="B37:B46"/>
    <mergeCell ref="C11:C29"/>
    <mergeCell ref="C30:C34"/>
    <mergeCell ref="C35:C36"/>
    <mergeCell ref="C37:C38"/>
    <mergeCell ref="C39:C41"/>
    <mergeCell ref="C42:C46"/>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8"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166</v>
      </c>
      <c r="E6" s="41" t="s">
        <v>9</v>
      </c>
      <c r="F6" s="43" t="s">
        <v>167</v>
      </c>
    </row>
    <row r="7" ht="27" customHeight="1" spans="1:6">
      <c r="A7" s="44" t="s">
        <v>11</v>
      </c>
      <c r="B7" s="44"/>
      <c r="C7" s="44"/>
      <c r="D7" s="45"/>
      <c r="E7" s="46"/>
      <c r="F7" s="46"/>
    </row>
    <row r="8" ht="60" customHeight="1" spans="1:6">
      <c r="A8" s="44" t="s">
        <v>12</v>
      </c>
      <c r="B8" s="47" t="s">
        <v>161</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2" manualBreakCount="2">
    <brk id="35" max="16383" man="1"/>
    <brk id="47"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168</v>
      </c>
      <c r="E6" s="41" t="s">
        <v>9</v>
      </c>
      <c r="F6" s="43" t="s">
        <v>169</v>
      </c>
    </row>
    <row r="7" ht="27" customHeight="1" spans="1:6">
      <c r="A7" s="44" t="s">
        <v>11</v>
      </c>
      <c r="B7" s="44"/>
      <c r="C7" s="44"/>
      <c r="D7" s="45"/>
      <c r="E7" s="46"/>
      <c r="F7" s="46"/>
    </row>
    <row r="8" ht="57" customHeight="1" spans="1:6">
      <c r="A8" s="44" t="s">
        <v>12</v>
      </c>
      <c r="B8" s="47" t="s">
        <v>170</v>
      </c>
      <c r="C8" s="47"/>
      <c r="D8" s="47"/>
      <c r="E8" s="47"/>
      <c r="F8" s="47"/>
    </row>
    <row r="9" ht="23" customHeight="1" spans="1:6">
      <c r="A9" s="44" t="s">
        <v>14</v>
      </c>
      <c r="B9" s="44" t="s">
        <v>15</v>
      </c>
      <c r="C9" s="44" t="s">
        <v>16</v>
      </c>
      <c r="D9" s="44" t="s">
        <v>17</v>
      </c>
      <c r="E9" s="44"/>
      <c r="F9" s="44" t="s">
        <v>18</v>
      </c>
    </row>
    <row r="10" ht="27" customHeight="1" spans="1:6">
      <c r="A10" s="44"/>
      <c r="B10" s="44" t="s">
        <v>19</v>
      </c>
      <c r="C10" s="44" t="s">
        <v>20</v>
      </c>
      <c r="D10" s="48" t="s">
        <v>21</v>
      </c>
      <c r="E10" s="48"/>
      <c r="F10" s="49"/>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6" customHeight="1" spans="1:6">
      <c r="A34" s="44"/>
      <c r="B34" s="44"/>
      <c r="C34" s="44" t="s">
        <v>50</v>
      </c>
      <c r="D34" s="53" t="s">
        <v>51</v>
      </c>
      <c r="E34" s="53"/>
      <c r="F34" s="51" t="s">
        <v>52</v>
      </c>
    </row>
    <row r="35" ht="26"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topLeftCell="A2"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37" t="s">
        <v>7</v>
      </c>
      <c r="B6" s="38"/>
      <c r="C6" s="38"/>
      <c r="D6" s="104" t="s">
        <v>80</v>
      </c>
      <c r="E6" s="38" t="s">
        <v>9</v>
      </c>
      <c r="F6" s="105" t="s">
        <v>81</v>
      </c>
    </row>
    <row r="7" ht="27" customHeight="1" spans="1:6">
      <c r="A7" s="37" t="s">
        <v>11</v>
      </c>
      <c r="B7" s="38"/>
      <c r="C7" s="38"/>
      <c r="D7" s="110"/>
      <c r="E7" s="111"/>
      <c r="F7" s="111"/>
    </row>
    <row r="8" ht="60" customHeight="1" spans="1:6">
      <c r="A8" s="40" t="s">
        <v>12</v>
      </c>
      <c r="B8" s="114" t="s">
        <v>82</v>
      </c>
      <c r="C8" s="115"/>
      <c r="D8" s="47"/>
      <c r="E8" s="47"/>
      <c r="F8" s="44"/>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总表!D3</f>
        <v>0</v>
      </c>
    </row>
    <row r="11" ht="27" customHeight="1" spans="1:6">
      <c r="A11" s="44"/>
      <c r="B11" s="44"/>
      <c r="C11" s="44"/>
      <c r="D11" s="48" t="s">
        <v>22</v>
      </c>
      <c r="E11" s="48"/>
      <c r="F11" s="49">
        <f>总表!D4</f>
        <v>0</v>
      </c>
    </row>
    <row r="12" ht="27" customHeight="1" spans="1:6">
      <c r="A12" s="44"/>
      <c r="B12" s="44"/>
      <c r="C12" s="44"/>
      <c r="D12" s="48" t="s">
        <v>23</v>
      </c>
      <c r="E12" s="48"/>
      <c r="F12" s="49">
        <f>总表!D5</f>
        <v>0</v>
      </c>
    </row>
    <row r="13" ht="27" customHeight="1" spans="1:6">
      <c r="A13" s="44"/>
      <c r="B13" s="44"/>
      <c r="C13" s="44"/>
      <c r="D13" s="48" t="s">
        <v>24</v>
      </c>
      <c r="E13" s="48"/>
      <c r="F13" s="49">
        <f>总表!D6</f>
        <v>0</v>
      </c>
    </row>
    <row r="14" ht="27" customHeight="1" spans="1:6">
      <c r="A14" s="44"/>
      <c r="B14" s="44"/>
      <c r="C14" s="44"/>
      <c r="D14" s="48" t="s">
        <v>25</v>
      </c>
      <c r="E14" s="48"/>
      <c r="F14" s="49">
        <f>总表!D7</f>
        <v>0</v>
      </c>
    </row>
    <row r="15" ht="27" customHeight="1" spans="1:6">
      <c r="A15" s="44"/>
      <c r="B15" s="44"/>
      <c r="C15" s="44"/>
      <c r="D15" s="48" t="s">
        <v>26</v>
      </c>
      <c r="E15" s="48"/>
      <c r="F15" s="49">
        <f>总表!D8</f>
        <v>0</v>
      </c>
    </row>
    <row r="16" ht="27" customHeight="1" spans="1:6">
      <c r="A16" s="44"/>
      <c r="B16" s="44"/>
      <c r="C16" s="44"/>
      <c r="D16" s="48" t="s">
        <v>27</v>
      </c>
      <c r="E16" s="48"/>
      <c r="F16" s="49">
        <f>总表!D9</f>
        <v>0</v>
      </c>
    </row>
    <row r="17" ht="27" customHeight="1" spans="1:6">
      <c r="A17" s="44"/>
      <c r="B17" s="44"/>
      <c r="C17" s="44"/>
      <c r="D17" s="48" t="s">
        <v>28</v>
      </c>
      <c r="E17" s="48"/>
      <c r="F17" s="49">
        <f>总表!D10</f>
        <v>0</v>
      </c>
    </row>
    <row r="18" ht="27" customHeight="1" spans="1:6">
      <c r="A18" s="44"/>
      <c r="B18" s="44"/>
      <c r="C18" s="44"/>
      <c r="D18" s="48" t="s">
        <v>29</v>
      </c>
      <c r="E18" s="48"/>
      <c r="F18" s="49">
        <f>总表!D11</f>
        <v>0</v>
      </c>
    </row>
    <row r="19" ht="27" customHeight="1" spans="1:6">
      <c r="A19" s="44"/>
      <c r="B19" s="44"/>
      <c r="C19" s="44"/>
      <c r="D19" s="48" t="s">
        <v>30</v>
      </c>
      <c r="E19" s="48"/>
      <c r="F19" s="49">
        <f>总表!D12</f>
        <v>0</v>
      </c>
    </row>
    <row r="20" ht="33" customHeight="1" spans="1:6">
      <c r="A20" s="44"/>
      <c r="B20" s="44"/>
      <c r="C20" s="44"/>
      <c r="D20" s="48" t="s">
        <v>31</v>
      </c>
      <c r="E20" s="48"/>
      <c r="F20" s="49">
        <f>总表!D13</f>
        <v>0</v>
      </c>
    </row>
    <row r="21" ht="27" customHeight="1" spans="1:6">
      <c r="A21" s="44"/>
      <c r="B21" s="44"/>
      <c r="C21" s="44"/>
      <c r="D21" s="48" t="s">
        <v>32</v>
      </c>
      <c r="E21" s="48"/>
      <c r="F21" s="49">
        <f>总表!D14</f>
        <v>0</v>
      </c>
    </row>
    <row r="22" ht="27" customHeight="1" spans="1:6">
      <c r="A22" s="44"/>
      <c r="B22" s="44"/>
      <c r="C22" s="44"/>
      <c r="D22" s="48" t="s">
        <v>33</v>
      </c>
      <c r="E22" s="48"/>
      <c r="F22" s="49">
        <f>总表!D15</f>
        <v>0</v>
      </c>
    </row>
    <row r="23" ht="27" customHeight="1" spans="1:6">
      <c r="A23" s="44"/>
      <c r="B23" s="44"/>
      <c r="C23" s="44"/>
      <c r="D23" s="48" t="s">
        <v>34</v>
      </c>
      <c r="E23" s="48"/>
      <c r="F23" s="49">
        <f>总表!D16</f>
        <v>0</v>
      </c>
    </row>
    <row r="24" ht="27" customHeight="1" spans="1:6">
      <c r="A24" s="44"/>
      <c r="B24" s="44"/>
      <c r="C24" s="44"/>
      <c r="D24" s="48" t="s">
        <v>35</v>
      </c>
      <c r="E24" s="48"/>
      <c r="F24" s="49">
        <f>总表!D17</f>
        <v>0</v>
      </c>
    </row>
    <row r="25" ht="27" customHeight="1" spans="1:6">
      <c r="A25" s="44"/>
      <c r="B25" s="44"/>
      <c r="C25" s="44"/>
      <c r="D25" s="48" t="s">
        <v>36</v>
      </c>
      <c r="E25" s="48"/>
      <c r="F25" s="49">
        <f>总表!D18</f>
        <v>0</v>
      </c>
    </row>
    <row r="26" ht="27" customHeight="1" spans="1:6">
      <c r="A26" s="44"/>
      <c r="B26" s="44"/>
      <c r="C26" s="44"/>
      <c r="D26" s="48" t="s">
        <v>37</v>
      </c>
      <c r="E26" s="48"/>
      <c r="F26" s="49">
        <f>总表!D19</f>
        <v>0</v>
      </c>
    </row>
    <row r="27" ht="27" customHeight="1" spans="1:6">
      <c r="A27" s="44"/>
      <c r="B27" s="44"/>
      <c r="C27" s="44"/>
      <c r="D27" s="48" t="s">
        <v>38</v>
      </c>
      <c r="E27" s="48"/>
      <c r="F27" s="49">
        <f>总表!D20</f>
        <v>0</v>
      </c>
    </row>
    <row r="28" ht="27" customHeight="1" spans="1:6">
      <c r="A28" s="44"/>
      <c r="B28" s="44"/>
      <c r="C28" s="44"/>
      <c r="D28" s="48" t="s">
        <v>39</v>
      </c>
      <c r="E28" s="48"/>
      <c r="F28" s="49">
        <f>总表!D21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topLeftCell="A6"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171</v>
      </c>
      <c r="E6" s="41" t="s">
        <v>9</v>
      </c>
      <c r="F6" s="43" t="s">
        <v>172</v>
      </c>
    </row>
    <row r="7" ht="27" customHeight="1" spans="1:6">
      <c r="A7" s="44" t="s">
        <v>11</v>
      </c>
      <c r="B7" s="44"/>
      <c r="C7" s="44"/>
      <c r="D7" s="45">
        <f>总表!AE2</f>
        <v>0</v>
      </c>
      <c r="E7" s="46"/>
      <c r="F7" s="46"/>
    </row>
    <row r="8" ht="60" customHeight="1" spans="1:6">
      <c r="A8" s="44" t="s">
        <v>12</v>
      </c>
      <c r="B8" s="47" t="s">
        <v>158</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总表!AE3</f>
        <v>0</v>
      </c>
    </row>
    <row r="11" ht="27" customHeight="1" spans="1:6">
      <c r="A11" s="44"/>
      <c r="B11" s="44"/>
      <c r="C11" s="44"/>
      <c r="D11" s="48" t="s">
        <v>22</v>
      </c>
      <c r="E11" s="48"/>
      <c r="F11" s="49">
        <f>总表!AE4</f>
        <v>0</v>
      </c>
    </row>
    <row r="12" ht="27" customHeight="1" spans="1:6">
      <c r="A12" s="44"/>
      <c r="B12" s="44"/>
      <c r="C12" s="44"/>
      <c r="D12" s="48" t="s">
        <v>23</v>
      </c>
      <c r="E12" s="48"/>
      <c r="F12" s="49">
        <f>总表!AE5</f>
        <v>0</v>
      </c>
    </row>
    <row r="13" ht="27" customHeight="1" spans="1:6">
      <c r="A13" s="44"/>
      <c r="B13" s="44"/>
      <c r="C13" s="44"/>
      <c r="D13" s="48" t="s">
        <v>24</v>
      </c>
      <c r="E13" s="48"/>
      <c r="F13" s="49">
        <f>总表!AE6</f>
        <v>0</v>
      </c>
    </row>
    <row r="14" ht="27" customHeight="1" spans="1:6">
      <c r="A14" s="44"/>
      <c r="B14" s="44"/>
      <c r="C14" s="44"/>
      <c r="D14" s="48" t="s">
        <v>25</v>
      </c>
      <c r="E14" s="48"/>
      <c r="F14" s="49">
        <f>总表!AE7</f>
        <v>0</v>
      </c>
    </row>
    <row r="15" ht="27" customHeight="1" spans="1:6">
      <c r="A15" s="44"/>
      <c r="B15" s="44"/>
      <c r="C15" s="44"/>
      <c r="D15" s="48" t="s">
        <v>26</v>
      </c>
      <c r="E15" s="48"/>
      <c r="F15" s="49">
        <f>总表!AE8</f>
        <v>0</v>
      </c>
    </row>
    <row r="16" ht="27" customHeight="1" spans="1:6">
      <c r="A16" s="44"/>
      <c r="B16" s="44"/>
      <c r="C16" s="44"/>
      <c r="D16" s="48" t="s">
        <v>27</v>
      </c>
      <c r="E16" s="48"/>
      <c r="F16" s="49">
        <f>总表!AE9</f>
        <v>0</v>
      </c>
    </row>
    <row r="17" ht="27" customHeight="1" spans="1:6">
      <c r="A17" s="44"/>
      <c r="B17" s="44"/>
      <c r="C17" s="44"/>
      <c r="D17" s="48" t="s">
        <v>28</v>
      </c>
      <c r="E17" s="48"/>
      <c r="F17" s="49">
        <f>总表!AE10</f>
        <v>0</v>
      </c>
    </row>
    <row r="18" ht="27" customHeight="1" spans="1:6">
      <c r="A18" s="44"/>
      <c r="B18" s="44"/>
      <c r="C18" s="44"/>
      <c r="D18" s="48" t="s">
        <v>29</v>
      </c>
      <c r="E18" s="48"/>
      <c r="F18" s="49">
        <f>总表!AE11</f>
        <v>0</v>
      </c>
    </row>
    <row r="19" ht="27" customHeight="1" spans="1:6">
      <c r="A19" s="44"/>
      <c r="B19" s="44"/>
      <c r="C19" s="44"/>
      <c r="D19" s="48" t="s">
        <v>30</v>
      </c>
      <c r="E19" s="48"/>
      <c r="F19" s="49">
        <f>总表!AE12</f>
        <v>0</v>
      </c>
    </row>
    <row r="20" ht="33" customHeight="1" spans="1:6">
      <c r="A20" s="44"/>
      <c r="B20" s="44"/>
      <c r="C20" s="44"/>
      <c r="D20" s="48" t="s">
        <v>31</v>
      </c>
      <c r="E20" s="48"/>
      <c r="F20" s="49">
        <f>总表!AE13</f>
        <v>0</v>
      </c>
    </row>
    <row r="21" ht="27" customHeight="1" spans="1:6">
      <c r="A21" s="44"/>
      <c r="B21" s="44"/>
      <c r="C21" s="44"/>
      <c r="D21" s="48" t="s">
        <v>32</v>
      </c>
      <c r="E21" s="48"/>
      <c r="F21" s="49">
        <f>总表!AE14</f>
        <v>0</v>
      </c>
    </row>
    <row r="22" ht="27" customHeight="1" spans="1:6">
      <c r="A22" s="44"/>
      <c r="B22" s="44"/>
      <c r="C22" s="44"/>
      <c r="D22" s="48" t="s">
        <v>33</v>
      </c>
      <c r="E22" s="48"/>
      <c r="F22" s="49">
        <f>总表!AE15</f>
        <v>0</v>
      </c>
    </row>
    <row r="23" ht="27" customHeight="1" spans="1:6">
      <c r="A23" s="44"/>
      <c r="B23" s="44"/>
      <c r="C23" s="44"/>
      <c r="D23" s="48" t="s">
        <v>34</v>
      </c>
      <c r="E23" s="48"/>
      <c r="F23" s="49">
        <f>总表!AE16</f>
        <v>0</v>
      </c>
    </row>
    <row r="24" ht="27" customHeight="1" spans="1:6">
      <c r="A24" s="44"/>
      <c r="B24" s="44"/>
      <c r="C24" s="44"/>
      <c r="D24" s="48" t="s">
        <v>35</v>
      </c>
      <c r="E24" s="48"/>
      <c r="F24" s="49">
        <f>总表!AE17</f>
        <v>0</v>
      </c>
    </row>
    <row r="25" ht="27" customHeight="1" spans="1:6">
      <c r="A25" s="44"/>
      <c r="B25" s="44"/>
      <c r="C25" s="44"/>
      <c r="D25" s="48" t="s">
        <v>36</v>
      </c>
      <c r="E25" s="48"/>
      <c r="F25" s="49">
        <f>总表!AE18</f>
        <v>0</v>
      </c>
    </row>
    <row r="26" ht="27" customHeight="1" spans="1:6">
      <c r="A26" s="44"/>
      <c r="B26" s="44"/>
      <c r="C26" s="44"/>
      <c r="D26" s="48" t="s">
        <v>37</v>
      </c>
      <c r="E26" s="48"/>
      <c r="F26" s="49">
        <f>总表!AE19</f>
        <v>0</v>
      </c>
    </row>
    <row r="27" ht="27" customHeight="1" spans="1:6">
      <c r="A27" s="44"/>
      <c r="B27" s="44"/>
      <c r="C27" s="44"/>
      <c r="D27" s="48" t="s">
        <v>38</v>
      </c>
      <c r="E27" s="48"/>
      <c r="F27" s="49">
        <f>总表!AE20</f>
        <v>0</v>
      </c>
    </row>
    <row r="28" ht="27" customHeight="1" spans="1:6">
      <c r="A28" s="44"/>
      <c r="B28" s="44"/>
      <c r="C28" s="44"/>
      <c r="D28" s="48" t="s">
        <v>39</v>
      </c>
      <c r="E28" s="48"/>
      <c r="F28" s="49">
        <f>总表!AE21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35"/>
    <mergeCell ref="A36: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3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173</v>
      </c>
      <c r="E6" s="41" t="s">
        <v>9</v>
      </c>
      <c r="F6" s="43" t="s">
        <v>174</v>
      </c>
    </row>
    <row r="7" ht="27" customHeight="1" spans="1:6">
      <c r="A7" s="44" t="s">
        <v>11</v>
      </c>
      <c r="B7" s="44"/>
      <c r="C7" s="44"/>
      <c r="D7" s="45">
        <f>总表!AK2</f>
        <v>0</v>
      </c>
      <c r="E7" s="46"/>
      <c r="F7" s="46"/>
    </row>
    <row r="8" ht="60" customHeight="1" spans="1:6">
      <c r="A8" s="44" t="s">
        <v>12</v>
      </c>
      <c r="B8" s="47" t="s">
        <v>90</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总表!AK3</f>
        <v>0</v>
      </c>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175</v>
      </c>
      <c r="E6" s="41" t="s">
        <v>9</v>
      </c>
      <c r="F6" s="43" t="s">
        <v>176</v>
      </c>
    </row>
    <row r="7" ht="27" customHeight="1" spans="1:6">
      <c r="A7" s="44" t="s">
        <v>11</v>
      </c>
      <c r="B7" s="44"/>
      <c r="C7" s="44"/>
      <c r="D7" s="45">
        <f>总表!AM2</f>
        <v>0</v>
      </c>
      <c r="E7" s="46"/>
      <c r="F7" s="46"/>
    </row>
    <row r="8" ht="60" customHeight="1" spans="1:6">
      <c r="A8" s="44" t="s">
        <v>12</v>
      </c>
      <c r="B8" s="47" t="s">
        <v>90</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总表!AM3</f>
        <v>0</v>
      </c>
    </row>
    <row r="11" ht="27" customHeight="1" spans="1:6">
      <c r="A11" s="44"/>
      <c r="B11" s="44"/>
      <c r="C11" s="44"/>
      <c r="D11" s="48" t="s">
        <v>22</v>
      </c>
      <c r="E11" s="48"/>
      <c r="F11" s="49"/>
    </row>
    <row r="12" ht="27" customHeight="1" spans="1:6">
      <c r="A12" s="44"/>
      <c r="B12" s="44"/>
      <c r="C12" s="44"/>
      <c r="D12" s="48" t="s">
        <v>23</v>
      </c>
      <c r="E12" s="48"/>
      <c r="F12" s="49"/>
    </row>
    <row r="13" ht="27" customHeight="1" spans="1:6">
      <c r="A13" s="44"/>
      <c r="B13" s="44"/>
      <c r="C13" s="44"/>
      <c r="D13" s="48" t="s">
        <v>24</v>
      </c>
      <c r="E13" s="48"/>
      <c r="F13" s="49"/>
    </row>
    <row r="14" ht="27" customHeight="1" spans="1:6">
      <c r="A14" s="44"/>
      <c r="B14" s="44"/>
      <c r="C14" s="44"/>
      <c r="D14" s="48" t="s">
        <v>25</v>
      </c>
      <c r="E14" s="48"/>
      <c r="F14" s="49"/>
    </row>
    <row r="15" ht="27" customHeight="1" spans="1:6">
      <c r="A15" s="44"/>
      <c r="B15" s="44"/>
      <c r="C15" s="44"/>
      <c r="D15" s="48" t="s">
        <v>26</v>
      </c>
      <c r="E15" s="48"/>
      <c r="F15" s="49"/>
    </row>
    <row r="16" ht="27" customHeight="1" spans="1:6">
      <c r="A16" s="44"/>
      <c r="B16" s="44"/>
      <c r="C16" s="44"/>
      <c r="D16" s="48" t="s">
        <v>27</v>
      </c>
      <c r="E16" s="48"/>
      <c r="F16" s="49"/>
    </row>
    <row r="17" ht="27" customHeight="1" spans="1:6">
      <c r="A17" s="44"/>
      <c r="B17" s="44"/>
      <c r="C17" s="44"/>
      <c r="D17" s="48" t="s">
        <v>28</v>
      </c>
      <c r="E17" s="48"/>
      <c r="F17" s="49"/>
    </row>
    <row r="18" ht="27" customHeight="1" spans="1:6">
      <c r="A18" s="44"/>
      <c r="B18" s="44"/>
      <c r="C18" s="44"/>
      <c r="D18" s="48" t="s">
        <v>29</v>
      </c>
      <c r="E18" s="48"/>
      <c r="F18" s="49"/>
    </row>
    <row r="19" ht="27" customHeight="1" spans="1:6">
      <c r="A19" s="44"/>
      <c r="B19" s="44"/>
      <c r="C19" s="44"/>
      <c r="D19" s="48" t="s">
        <v>30</v>
      </c>
      <c r="E19" s="48"/>
      <c r="F19" s="49"/>
    </row>
    <row r="20" ht="33" customHeight="1" spans="1:6">
      <c r="A20" s="44"/>
      <c r="B20" s="44"/>
      <c r="C20" s="44"/>
      <c r="D20" s="48" t="s">
        <v>31</v>
      </c>
      <c r="E20" s="48"/>
      <c r="F20" s="49"/>
    </row>
    <row r="21" ht="27" customHeight="1" spans="1:6">
      <c r="A21" s="44"/>
      <c r="B21" s="44"/>
      <c r="C21" s="44"/>
      <c r="D21" s="48" t="s">
        <v>32</v>
      </c>
      <c r="E21" s="48"/>
      <c r="F21" s="49"/>
    </row>
    <row r="22" ht="27" customHeight="1" spans="1:6">
      <c r="A22" s="44"/>
      <c r="B22" s="44"/>
      <c r="C22" s="44"/>
      <c r="D22" s="48" t="s">
        <v>33</v>
      </c>
      <c r="E22" s="48"/>
      <c r="F22" s="49"/>
    </row>
    <row r="23" ht="27" customHeight="1" spans="1:6">
      <c r="A23" s="44"/>
      <c r="B23" s="44"/>
      <c r="C23" s="44"/>
      <c r="D23" s="48" t="s">
        <v>34</v>
      </c>
      <c r="E23" s="48"/>
      <c r="F23" s="49"/>
    </row>
    <row r="24" ht="27" customHeight="1" spans="1:6">
      <c r="A24" s="44"/>
      <c r="B24" s="44"/>
      <c r="C24" s="44"/>
      <c r="D24" s="48" t="s">
        <v>35</v>
      </c>
      <c r="E24" s="48"/>
      <c r="F24" s="49"/>
    </row>
    <row r="25" ht="27" customHeight="1" spans="1:6">
      <c r="A25" s="44"/>
      <c r="B25" s="44"/>
      <c r="C25" s="44"/>
      <c r="D25" s="48" t="s">
        <v>36</v>
      </c>
      <c r="E25" s="48"/>
      <c r="F25" s="49"/>
    </row>
    <row r="26" ht="27" customHeight="1" spans="1:6">
      <c r="A26" s="44"/>
      <c r="B26" s="44"/>
      <c r="C26" s="44"/>
      <c r="D26" s="48" t="s">
        <v>37</v>
      </c>
      <c r="E26" s="48"/>
      <c r="F26" s="49"/>
    </row>
    <row r="27" ht="27" customHeight="1" spans="1:6">
      <c r="A27" s="44"/>
      <c r="B27" s="44"/>
      <c r="C27" s="44"/>
      <c r="D27" s="48" t="s">
        <v>38</v>
      </c>
      <c r="E27" s="48"/>
      <c r="F27" s="49"/>
    </row>
    <row r="28" ht="27" customHeight="1" spans="1:6">
      <c r="A28" s="44"/>
      <c r="B28" s="44"/>
      <c r="C28" s="44"/>
      <c r="D28" s="48" t="s">
        <v>39</v>
      </c>
      <c r="E28" s="48"/>
      <c r="F28" s="49"/>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2"/>
  <sheetViews>
    <sheetView showZeros="0" zoomScale="90" zoomScaleNormal="90" workbookViewId="0">
      <pane xSplit="1" ySplit="1" topLeftCell="B2" activePane="bottomRight" state="frozen"/>
      <selection/>
      <selection pane="topRight"/>
      <selection pane="bottomLeft"/>
      <selection pane="bottomRight" activeCell="H2" sqref="H2:AM2"/>
    </sheetView>
  </sheetViews>
  <sheetFormatPr defaultColWidth="2.625" defaultRowHeight="16.5"/>
  <cols>
    <col min="1" max="1" width="52.625" style="4" customWidth="1"/>
    <col min="2" max="2" width="7.94166666666667" style="1" customWidth="1"/>
    <col min="3" max="7" width="7.94166666666667" style="1" hidden="1" customWidth="1"/>
    <col min="8" max="8" width="7.94166666666667" style="1" customWidth="1"/>
    <col min="9" max="9" width="7.94166666666667" style="1" hidden="1" customWidth="1"/>
    <col min="10" max="11" width="7.94166666666667" style="1" customWidth="1"/>
    <col min="12" max="16" width="7.94166666666667" style="1" hidden="1" customWidth="1"/>
    <col min="17" max="17" width="7.94166666666667" style="1" customWidth="1"/>
    <col min="18" max="18" width="7.94166666666667" style="1" hidden="1" customWidth="1"/>
    <col min="19" max="20" width="7.94166666666667" style="1" customWidth="1"/>
    <col min="21" max="23" width="7.94166666666667" style="1" hidden="1" customWidth="1"/>
    <col min="24" max="25" width="7.94166666666667" style="1" customWidth="1"/>
    <col min="26" max="27" width="7.94166666666667" style="1" hidden="1" customWidth="1"/>
    <col min="28" max="28" width="10.7583333333333" style="1" customWidth="1"/>
    <col min="29" max="29" width="7.94166666666667" style="1" hidden="1" customWidth="1"/>
    <col min="30" max="30" width="11" style="1" customWidth="1"/>
    <col min="31" max="31" width="7.94166666666667" style="1" hidden="1" customWidth="1"/>
    <col min="32" max="32" width="7.94166666666667" style="1" customWidth="1"/>
    <col min="33" max="33" width="9.78333333333333" style="1" customWidth="1"/>
    <col min="34" max="35" width="7.94166666666667" style="1" customWidth="1"/>
    <col min="36" max="36" width="10.0833333333333" style="1" customWidth="1"/>
    <col min="37" max="37" width="7.94166666666667" style="1" hidden="1" customWidth="1"/>
    <col min="38" max="38" width="7.94166666666667" style="1" customWidth="1"/>
    <col min="39" max="41" width="7.94166666666667" style="1" hidden="1" customWidth="1"/>
    <col min="42" max="16384" width="2.625" style="1" customWidth="1"/>
  </cols>
  <sheetData>
    <row r="1" s="1" customFormat="1" ht="49.5" spans="1:41">
      <c r="A1" s="5" t="s">
        <v>177</v>
      </c>
      <c r="B1" s="6" t="s">
        <v>178</v>
      </c>
      <c r="C1" s="7" t="s">
        <v>179</v>
      </c>
      <c r="D1" s="7" t="s">
        <v>180</v>
      </c>
      <c r="E1" s="7" t="s">
        <v>181</v>
      </c>
      <c r="F1" s="7" t="s">
        <v>182</v>
      </c>
      <c r="G1" s="7" t="s">
        <v>183</v>
      </c>
      <c r="H1" s="8" t="s">
        <v>184</v>
      </c>
      <c r="I1" s="7" t="s">
        <v>185</v>
      </c>
      <c r="J1" s="8" t="s">
        <v>186</v>
      </c>
      <c r="K1" s="8" t="s">
        <v>187</v>
      </c>
      <c r="L1" s="7" t="s">
        <v>188</v>
      </c>
      <c r="M1" s="7" t="s">
        <v>189</v>
      </c>
      <c r="N1" s="7" t="s">
        <v>190</v>
      </c>
      <c r="O1" s="7" t="s">
        <v>191</v>
      </c>
      <c r="P1" s="7" t="s">
        <v>192</v>
      </c>
      <c r="Q1" s="8" t="s">
        <v>193</v>
      </c>
      <c r="R1" s="7" t="s">
        <v>194</v>
      </c>
      <c r="S1" s="8" t="s">
        <v>195</v>
      </c>
      <c r="T1" s="8" t="s">
        <v>196</v>
      </c>
      <c r="U1" s="7" t="s">
        <v>197</v>
      </c>
      <c r="V1" s="7" t="s">
        <v>198</v>
      </c>
      <c r="W1" s="7" t="s">
        <v>199</v>
      </c>
      <c r="X1" s="8" t="s">
        <v>200</v>
      </c>
      <c r="Y1" s="8" t="s">
        <v>201</v>
      </c>
      <c r="Z1" s="7" t="s">
        <v>202</v>
      </c>
      <c r="AA1" s="7" t="s">
        <v>203</v>
      </c>
      <c r="AB1" s="8" t="s">
        <v>204</v>
      </c>
      <c r="AC1" s="7" t="s">
        <v>205</v>
      </c>
      <c r="AD1" s="8" t="s">
        <v>206</v>
      </c>
      <c r="AE1" s="7" t="s">
        <v>207</v>
      </c>
      <c r="AF1" s="8" t="s">
        <v>208</v>
      </c>
      <c r="AG1" s="8" t="s">
        <v>209</v>
      </c>
      <c r="AH1" s="8" t="s">
        <v>210</v>
      </c>
      <c r="AI1" s="8" t="s">
        <v>211</v>
      </c>
      <c r="AJ1" s="8" t="s">
        <v>212</v>
      </c>
      <c r="AK1" s="7" t="s">
        <v>213</v>
      </c>
      <c r="AL1" s="9" t="s">
        <v>214</v>
      </c>
      <c r="AM1" s="7" t="s">
        <v>215</v>
      </c>
      <c r="AN1" s="7" t="s">
        <v>216</v>
      </c>
      <c r="AO1" s="7" t="s">
        <v>217</v>
      </c>
    </row>
    <row r="2" s="2" customFormat="1" spans="1:41">
      <c r="A2" s="10" t="s">
        <v>218</v>
      </c>
      <c r="B2" s="11">
        <f>SUM(C2:XX2)</f>
        <v>312000</v>
      </c>
      <c r="C2" s="12"/>
      <c r="D2" s="12"/>
      <c r="E2" s="12"/>
      <c r="F2" s="12"/>
      <c r="G2" s="12"/>
      <c r="H2" s="12">
        <v>5000</v>
      </c>
      <c r="I2" s="12"/>
      <c r="J2" s="13">
        <v>27343</v>
      </c>
      <c r="K2" s="12">
        <v>10234</v>
      </c>
      <c r="L2" s="12"/>
      <c r="M2" s="12"/>
      <c r="N2" s="12"/>
      <c r="O2" s="12"/>
      <c r="P2" s="12"/>
      <c r="Q2" s="12">
        <v>38082</v>
      </c>
      <c r="R2" s="12"/>
      <c r="S2" s="12">
        <v>10163</v>
      </c>
      <c r="T2" s="12">
        <v>5000</v>
      </c>
      <c r="U2" s="12"/>
      <c r="V2" s="12"/>
      <c r="W2" s="12"/>
      <c r="X2" s="12"/>
      <c r="Y2" s="12">
        <v>3613</v>
      </c>
      <c r="Z2" s="12"/>
      <c r="AA2" s="12"/>
      <c r="AB2" s="12">
        <v>33764</v>
      </c>
      <c r="AC2" s="12"/>
      <c r="AD2" s="12">
        <v>100192</v>
      </c>
      <c r="AE2" s="12"/>
      <c r="AF2" s="12">
        <v>5000</v>
      </c>
      <c r="AG2" s="12">
        <v>18816</v>
      </c>
      <c r="AH2" s="12">
        <v>1879</v>
      </c>
      <c r="AI2" s="12">
        <v>5980</v>
      </c>
      <c r="AJ2" s="12">
        <v>43332</v>
      </c>
      <c r="AK2" s="12"/>
      <c r="AL2" s="12">
        <v>3602</v>
      </c>
      <c r="AM2" s="12"/>
      <c r="AN2" s="14">
        <f>SUM(AN3:AN21)</f>
        <v>0</v>
      </c>
      <c r="AO2" s="14">
        <f>SUM(AO3:AO21)</f>
        <v>0</v>
      </c>
    </row>
    <row r="3" s="1" customFormat="1" spans="1:41">
      <c r="A3" s="15" t="s">
        <v>21</v>
      </c>
      <c r="B3" s="11">
        <f t="shared" ref="B3:B21" si="0">SUM(C3:XX3)</f>
        <v>963.02</v>
      </c>
      <c r="C3" s="16"/>
      <c r="D3" s="16"/>
      <c r="E3" s="16"/>
      <c r="F3" s="16"/>
      <c r="G3" s="16"/>
      <c r="H3" s="16"/>
      <c r="I3" s="16"/>
      <c r="J3" s="17">
        <f>125-27.04</f>
        <v>97.96</v>
      </c>
      <c r="K3" s="17">
        <f>3.5-3.5</f>
        <v>0</v>
      </c>
      <c r="L3" s="16"/>
      <c r="M3" s="16"/>
      <c r="N3" s="16"/>
      <c r="O3" s="16"/>
      <c r="P3" s="16"/>
      <c r="Q3" s="16">
        <v>77.34</v>
      </c>
      <c r="R3" s="16"/>
      <c r="S3" s="17">
        <f>3.27-0.25</f>
        <v>3.02</v>
      </c>
      <c r="T3" s="16"/>
      <c r="U3" s="16"/>
      <c r="V3" s="16"/>
      <c r="W3" s="16"/>
      <c r="X3" s="17"/>
      <c r="Y3" s="16"/>
      <c r="Z3" s="16"/>
      <c r="AA3" s="16"/>
      <c r="AB3" s="16">
        <v>114.73</v>
      </c>
      <c r="AC3" s="16"/>
      <c r="AD3" s="17">
        <f>460.48+0.8</f>
        <v>461.28</v>
      </c>
      <c r="AE3" s="16"/>
      <c r="AF3" s="16"/>
      <c r="AG3" s="16"/>
      <c r="AH3" s="16">
        <v>10.02</v>
      </c>
      <c r="AI3" s="16">
        <v>137.86</v>
      </c>
      <c r="AJ3" s="16">
        <v>60.81</v>
      </c>
      <c r="AK3" s="16"/>
      <c r="AL3" s="16"/>
      <c r="AM3" s="16"/>
      <c r="AN3" s="16"/>
      <c r="AO3" s="16"/>
    </row>
    <row r="4" s="3" customFormat="1" spans="1:41">
      <c r="A4" s="18" t="s">
        <v>22</v>
      </c>
      <c r="B4" s="19">
        <f t="shared" si="0"/>
        <v>24649.11</v>
      </c>
      <c r="C4" s="20"/>
      <c r="D4" s="20"/>
      <c r="E4" s="20"/>
      <c r="F4" s="20"/>
      <c r="G4" s="20"/>
      <c r="H4" s="20"/>
      <c r="I4" s="20"/>
      <c r="J4" s="20"/>
      <c r="K4" s="20"/>
      <c r="L4" s="20"/>
      <c r="M4" s="20"/>
      <c r="N4" s="20"/>
      <c r="O4" s="20"/>
      <c r="P4" s="20"/>
      <c r="Q4" s="20"/>
      <c r="R4" s="20"/>
      <c r="S4" s="20"/>
      <c r="T4" s="20"/>
      <c r="U4" s="20"/>
      <c r="V4" s="20"/>
      <c r="W4" s="20"/>
      <c r="X4" s="17"/>
      <c r="Y4" s="20"/>
      <c r="Z4" s="20"/>
      <c r="AA4" s="20"/>
      <c r="AB4" s="20"/>
      <c r="AC4" s="20"/>
      <c r="AD4" s="20">
        <v>214</v>
      </c>
      <c r="AE4" s="20"/>
      <c r="AF4" s="20"/>
      <c r="AG4" s="20">
        <v>4560.07</v>
      </c>
      <c r="AH4" s="20">
        <v>0.04</v>
      </c>
      <c r="AI4" s="20"/>
      <c r="AJ4" s="20">
        <v>19875</v>
      </c>
      <c r="AK4" s="20"/>
      <c r="AL4" s="20"/>
      <c r="AM4" s="20"/>
      <c r="AN4" s="20"/>
      <c r="AO4" s="20"/>
    </row>
    <row r="5" s="3" customFormat="1" spans="1:41">
      <c r="A5" s="18" t="s">
        <v>23</v>
      </c>
      <c r="B5" s="19">
        <f t="shared" si="0"/>
        <v>5615.67</v>
      </c>
      <c r="C5" s="20"/>
      <c r="D5" s="20"/>
      <c r="E5" s="20"/>
      <c r="F5" s="20"/>
      <c r="G5" s="20"/>
      <c r="H5" s="20"/>
      <c r="I5" s="20"/>
      <c r="J5" s="20"/>
      <c r="K5" s="20"/>
      <c r="L5" s="20"/>
      <c r="M5" s="20"/>
      <c r="N5" s="20"/>
      <c r="O5" s="20"/>
      <c r="P5" s="20"/>
      <c r="Q5" s="20"/>
      <c r="R5" s="20"/>
      <c r="S5" s="20"/>
      <c r="T5" s="20"/>
      <c r="U5" s="20"/>
      <c r="V5" s="20"/>
      <c r="W5" s="20"/>
      <c r="X5" s="17"/>
      <c r="Y5" s="20"/>
      <c r="Z5" s="20"/>
      <c r="AA5" s="20"/>
      <c r="AB5" s="20"/>
      <c r="AC5" s="20"/>
      <c r="AD5" s="20">
        <v>0.43</v>
      </c>
      <c r="AE5" s="20"/>
      <c r="AF5" s="20"/>
      <c r="AG5" s="20">
        <v>860.24</v>
      </c>
      <c r="AH5" s="20"/>
      <c r="AI5" s="20"/>
      <c r="AJ5" s="20">
        <v>4755</v>
      </c>
      <c r="AK5" s="20"/>
      <c r="AL5" s="20"/>
      <c r="AM5" s="20"/>
      <c r="AN5" s="20"/>
      <c r="AO5" s="20"/>
    </row>
    <row r="6" s="1" customFormat="1" spans="1:41">
      <c r="A6" s="15" t="s">
        <v>24</v>
      </c>
      <c r="B6" s="11">
        <f t="shared" si="0"/>
        <v>25.89</v>
      </c>
      <c r="C6" s="16"/>
      <c r="D6" s="16"/>
      <c r="E6" s="16"/>
      <c r="F6" s="16"/>
      <c r="G6" s="16"/>
      <c r="H6" s="16"/>
      <c r="I6" s="16"/>
      <c r="J6" s="16"/>
      <c r="K6" s="16"/>
      <c r="L6" s="16"/>
      <c r="M6" s="16"/>
      <c r="N6" s="16"/>
      <c r="O6" s="16"/>
      <c r="P6" s="16"/>
      <c r="Q6" s="16"/>
      <c r="R6" s="16"/>
      <c r="S6" s="16"/>
      <c r="T6" s="21">
        <v>5</v>
      </c>
      <c r="U6" s="16"/>
      <c r="V6" s="16"/>
      <c r="W6" s="16"/>
      <c r="X6" s="17"/>
      <c r="Y6" s="16"/>
      <c r="Z6" s="16"/>
      <c r="AA6" s="16"/>
      <c r="AB6" s="21"/>
      <c r="AC6" s="16"/>
      <c r="AD6" s="17">
        <f>0.3-0.3</f>
        <v>0</v>
      </c>
      <c r="AE6" s="16"/>
      <c r="AF6" s="16">
        <f>0.05-0.05</f>
        <v>0</v>
      </c>
      <c r="AG6" s="16"/>
      <c r="AH6" s="16">
        <v>0.03</v>
      </c>
      <c r="AI6" s="16"/>
      <c r="AJ6" s="16">
        <v>20.86</v>
      </c>
      <c r="AK6" s="16"/>
      <c r="AL6" s="16"/>
      <c r="AM6" s="16"/>
      <c r="AN6" s="16"/>
      <c r="AO6" s="16"/>
    </row>
    <row r="7" s="1" customFormat="1" spans="1:41">
      <c r="A7" s="15" t="s">
        <v>25</v>
      </c>
      <c r="B7" s="11">
        <f t="shared" si="0"/>
        <v>3.86</v>
      </c>
      <c r="C7" s="16"/>
      <c r="D7" s="16"/>
      <c r="E7" s="16"/>
      <c r="F7" s="16"/>
      <c r="G7" s="16"/>
      <c r="H7" s="16">
        <v>3.5</v>
      </c>
      <c r="I7" s="16"/>
      <c r="J7" s="16"/>
      <c r="K7" s="16"/>
      <c r="L7" s="16"/>
      <c r="M7" s="16"/>
      <c r="N7" s="16"/>
      <c r="O7" s="16"/>
      <c r="P7" s="16"/>
      <c r="Q7" s="16"/>
      <c r="R7" s="16"/>
      <c r="S7" s="16">
        <v>0.09</v>
      </c>
      <c r="T7" s="16"/>
      <c r="U7" s="16"/>
      <c r="V7" s="16"/>
      <c r="W7" s="16"/>
      <c r="X7" s="17"/>
      <c r="Y7" s="16"/>
      <c r="Z7" s="16"/>
      <c r="AA7" s="16"/>
      <c r="AB7" s="16"/>
      <c r="AC7" s="16"/>
      <c r="AD7" s="21">
        <v>0.27</v>
      </c>
      <c r="AE7" s="16"/>
      <c r="AF7" s="17">
        <f>0.5-0.5</f>
        <v>0</v>
      </c>
      <c r="AG7" s="16"/>
      <c r="AH7" s="16"/>
      <c r="AI7" s="16"/>
      <c r="AJ7" s="16">
        <v>0</v>
      </c>
      <c r="AK7" s="16"/>
      <c r="AL7" s="16"/>
      <c r="AM7" s="16"/>
      <c r="AN7" s="16"/>
      <c r="AO7" s="16"/>
    </row>
    <row r="8" s="1" customFormat="1" spans="1:41">
      <c r="A8" s="15" t="s">
        <v>26</v>
      </c>
      <c r="B8" s="11">
        <f t="shared" si="0"/>
        <v>0.06</v>
      </c>
      <c r="C8" s="16"/>
      <c r="D8" s="16"/>
      <c r="E8" s="16"/>
      <c r="F8" s="16"/>
      <c r="G8" s="16"/>
      <c r="H8" s="16"/>
      <c r="I8" s="16"/>
      <c r="J8" s="16"/>
      <c r="K8" s="16"/>
      <c r="L8" s="16"/>
      <c r="M8" s="16"/>
      <c r="N8" s="16"/>
      <c r="O8" s="16"/>
      <c r="P8" s="16"/>
      <c r="Q8" s="16"/>
      <c r="R8" s="16"/>
      <c r="S8" s="16"/>
      <c r="T8" s="16"/>
      <c r="U8" s="16"/>
      <c r="V8" s="16"/>
      <c r="W8" s="16"/>
      <c r="X8" s="17"/>
      <c r="Y8" s="16"/>
      <c r="Z8" s="16"/>
      <c r="AA8" s="16"/>
      <c r="AB8" s="16"/>
      <c r="AC8" s="16"/>
      <c r="AD8" s="16">
        <v>0.06</v>
      </c>
      <c r="AE8" s="16"/>
      <c r="AF8" s="16"/>
      <c r="AG8" s="16"/>
      <c r="AH8" s="16"/>
      <c r="AI8" s="16"/>
      <c r="AJ8" s="16">
        <v>0</v>
      </c>
      <c r="AK8" s="16"/>
      <c r="AL8" s="16"/>
      <c r="AM8" s="16"/>
      <c r="AN8" s="16"/>
      <c r="AO8" s="16"/>
    </row>
    <row r="9" s="1" customFormat="1" spans="1:41">
      <c r="A9" s="15" t="s">
        <v>27</v>
      </c>
      <c r="B9" s="11">
        <f t="shared" si="0"/>
        <v>0</v>
      </c>
      <c r="C9" s="16"/>
      <c r="D9" s="16"/>
      <c r="E9" s="16"/>
      <c r="F9" s="16"/>
      <c r="G9" s="16"/>
      <c r="H9" s="16"/>
      <c r="I9" s="16"/>
      <c r="J9" s="17">
        <f>1350-1350</f>
        <v>0</v>
      </c>
      <c r="K9" s="17">
        <f>610-610</f>
        <v>0</v>
      </c>
      <c r="L9" s="16"/>
      <c r="M9" s="16"/>
      <c r="N9" s="16"/>
      <c r="O9" s="16"/>
      <c r="P9" s="16"/>
      <c r="Q9" s="17">
        <f>133.64-133.64</f>
        <v>0</v>
      </c>
      <c r="R9" s="16"/>
      <c r="S9" s="16">
        <f>41.78-41.78</f>
        <v>0</v>
      </c>
      <c r="T9" s="16"/>
      <c r="U9" s="16"/>
      <c r="V9" s="16"/>
      <c r="W9" s="16"/>
      <c r="X9" s="17"/>
      <c r="Y9" s="17">
        <f>1-1</f>
        <v>0</v>
      </c>
      <c r="Z9" s="16"/>
      <c r="AA9" s="16"/>
      <c r="AB9" s="16"/>
      <c r="AC9" s="16"/>
      <c r="AD9" s="16"/>
      <c r="AE9" s="16"/>
      <c r="AF9" s="16"/>
      <c r="AG9" s="17">
        <f>4560.07-4560.07</f>
        <v>0</v>
      </c>
      <c r="AH9" s="17">
        <f>14.7-14.7</f>
        <v>0</v>
      </c>
      <c r="AI9" s="16"/>
      <c r="AJ9" s="16">
        <v>0</v>
      </c>
      <c r="AK9" s="16"/>
      <c r="AL9" s="16"/>
      <c r="AM9" s="16"/>
      <c r="AN9" s="16"/>
      <c r="AO9" s="16"/>
    </row>
    <row r="10" s="1" customFormat="1" spans="1:41">
      <c r="A10" s="15" t="s">
        <v>28</v>
      </c>
      <c r="B10" s="11">
        <f t="shared" si="0"/>
        <v>829.52</v>
      </c>
      <c r="C10" s="16"/>
      <c r="D10" s="16"/>
      <c r="E10" s="16"/>
      <c r="F10" s="16"/>
      <c r="G10" s="16"/>
      <c r="H10" s="16"/>
      <c r="I10" s="16"/>
      <c r="J10" s="16">
        <v>145</v>
      </c>
      <c r="K10" s="16">
        <v>90</v>
      </c>
      <c r="L10" s="16"/>
      <c r="M10" s="16"/>
      <c r="N10" s="16"/>
      <c r="O10" s="16"/>
      <c r="P10" s="16"/>
      <c r="Q10" s="16">
        <v>9.1</v>
      </c>
      <c r="R10" s="16"/>
      <c r="S10" s="16">
        <v>41.78</v>
      </c>
      <c r="T10" s="16"/>
      <c r="U10" s="16"/>
      <c r="V10" s="16"/>
      <c r="W10" s="16"/>
      <c r="X10" s="17"/>
      <c r="Y10" s="16">
        <v>100</v>
      </c>
      <c r="Z10" s="16"/>
      <c r="AA10" s="16"/>
      <c r="AB10" s="16">
        <v>5.39</v>
      </c>
      <c r="AC10" s="16"/>
      <c r="AD10" s="16">
        <v>4.5</v>
      </c>
      <c r="AE10" s="16"/>
      <c r="AF10" s="16"/>
      <c r="AG10" s="16"/>
      <c r="AH10" s="21">
        <v>3.75</v>
      </c>
      <c r="AI10" s="16"/>
      <c r="AJ10" s="16">
        <v>430</v>
      </c>
      <c r="AK10" s="16"/>
      <c r="AL10" s="16"/>
      <c r="AM10" s="16"/>
      <c r="AN10" s="16"/>
      <c r="AO10" s="16"/>
    </row>
    <row r="11" s="1" customFormat="1" spans="1:41">
      <c r="A11" s="15" t="s">
        <v>29</v>
      </c>
      <c r="B11" s="11">
        <f t="shared" si="0"/>
        <v>13</v>
      </c>
      <c r="C11" s="22"/>
      <c r="D11" s="22"/>
      <c r="E11" s="22"/>
      <c r="F11" s="22"/>
      <c r="G11" s="22"/>
      <c r="H11" s="22"/>
      <c r="I11" s="22"/>
      <c r="J11" s="22"/>
      <c r="K11" s="22"/>
      <c r="L11" s="22"/>
      <c r="M11" s="22"/>
      <c r="N11" s="22"/>
      <c r="O11" s="22"/>
      <c r="P11" s="22"/>
      <c r="Q11" s="22"/>
      <c r="R11" s="22"/>
      <c r="S11" s="22">
        <v>2</v>
      </c>
      <c r="T11" s="22"/>
      <c r="U11" s="22"/>
      <c r="V11" s="22"/>
      <c r="W11" s="22"/>
      <c r="X11" s="23"/>
      <c r="Y11" s="22"/>
      <c r="Z11" s="22"/>
      <c r="AA11" s="22"/>
      <c r="AB11" s="22"/>
      <c r="AC11" s="22"/>
      <c r="AD11" s="24">
        <v>11</v>
      </c>
      <c r="AE11" s="22"/>
      <c r="AF11" s="22"/>
      <c r="AG11" s="22"/>
      <c r="AH11" s="23">
        <f>4-4</f>
        <v>0</v>
      </c>
      <c r="AI11" s="23">
        <f>32-32</f>
        <v>0</v>
      </c>
      <c r="AJ11" s="22">
        <v>0</v>
      </c>
      <c r="AK11" s="22"/>
      <c r="AL11" s="22"/>
      <c r="AM11" s="22"/>
      <c r="AN11" s="22"/>
      <c r="AO11" s="22"/>
    </row>
    <row r="12" s="4" customFormat="1" spans="1:41">
      <c r="A12" s="15" t="s">
        <v>30</v>
      </c>
      <c r="B12" s="25">
        <f t="shared" si="0"/>
        <v>685</v>
      </c>
      <c r="C12" s="26"/>
      <c r="D12" s="26"/>
      <c r="E12" s="26"/>
      <c r="F12" s="26"/>
      <c r="G12" s="26"/>
      <c r="H12" s="26"/>
      <c r="I12" s="26"/>
      <c r="J12" s="26">
        <v>280</v>
      </c>
      <c r="K12" s="26">
        <v>59</v>
      </c>
      <c r="L12" s="26"/>
      <c r="M12" s="26"/>
      <c r="N12" s="26"/>
      <c r="O12" s="26"/>
      <c r="P12" s="26"/>
      <c r="Q12" s="26">
        <v>12</v>
      </c>
      <c r="R12" s="26"/>
      <c r="S12" s="26">
        <v>19</v>
      </c>
      <c r="T12" s="26"/>
      <c r="U12" s="26"/>
      <c r="V12" s="26"/>
      <c r="W12" s="26"/>
      <c r="X12" s="27"/>
      <c r="Y12" s="26"/>
      <c r="Z12" s="26"/>
      <c r="AA12" s="26"/>
      <c r="AB12" s="26"/>
      <c r="AC12" s="26"/>
      <c r="AD12" s="28">
        <v>315</v>
      </c>
      <c r="AE12" s="26"/>
      <c r="AF12" s="26"/>
      <c r="AG12" s="26"/>
      <c r="AH12" s="27">
        <f>4.2-4.2</f>
        <v>0</v>
      </c>
      <c r="AI12" s="26"/>
      <c r="AJ12" s="26">
        <v>0</v>
      </c>
      <c r="AK12" s="26"/>
      <c r="AL12" s="26"/>
      <c r="AM12" s="26"/>
      <c r="AN12" s="26"/>
      <c r="AO12" s="26"/>
    </row>
    <row r="13" s="1" customFormat="1" ht="33" spans="1:41">
      <c r="A13" s="15" t="s">
        <v>31</v>
      </c>
      <c r="B13" s="11">
        <f t="shared" si="0"/>
        <v>1</v>
      </c>
      <c r="C13" s="22"/>
      <c r="D13" s="22"/>
      <c r="E13" s="22"/>
      <c r="F13" s="22"/>
      <c r="G13" s="22"/>
      <c r="H13" s="22"/>
      <c r="I13" s="22"/>
      <c r="J13" s="22"/>
      <c r="K13" s="22"/>
      <c r="L13" s="22"/>
      <c r="M13" s="22"/>
      <c r="N13" s="22"/>
      <c r="O13" s="22"/>
      <c r="P13" s="22"/>
      <c r="Q13" s="22"/>
      <c r="R13" s="22"/>
      <c r="S13" s="22">
        <v>1</v>
      </c>
      <c r="T13" s="22"/>
      <c r="U13" s="22"/>
      <c r="V13" s="22"/>
      <c r="W13" s="22"/>
      <c r="X13" s="23"/>
      <c r="Y13" s="22"/>
      <c r="Z13" s="22"/>
      <c r="AA13" s="22"/>
      <c r="AB13" s="24"/>
      <c r="AC13" s="22"/>
      <c r="AD13" s="23">
        <f>45-45</f>
        <v>0</v>
      </c>
      <c r="AE13" s="22"/>
      <c r="AF13" s="22"/>
      <c r="AG13" s="24"/>
      <c r="AH13" s="24"/>
      <c r="AI13" s="22"/>
      <c r="AJ13" s="22">
        <v>0</v>
      </c>
      <c r="AK13" s="22"/>
      <c r="AL13" s="22"/>
      <c r="AM13" s="22"/>
      <c r="AN13" s="22"/>
      <c r="AO13" s="22"/>
    </row>
    <row r="14" s="1" customFormat="1" spans="1:41">
      <c r="A14" s="15" t="s">
        <v>32</v>
      </c>
      <c r="B14" s="11">
        <f t="shared" si="0"/>
        <v>34751</v>
      </c>
      <c r="C14" s="22"/>
      <c r="D14" s="22"/>
      <c r="E14" s="22"/>
      <c r="F14" s="22"/>
      <c r="G14" s="22"/>
      <c r="H14" s="22"/>
      <c r="I14" s="22"/>
      <c r="J14" s="22">
        <v>5650</v>
      </c>
      <c r="K14" s="22">
        <v>2400</v>
      </c>
      <c r="L14" s="22"/>
      <c r="M14" s="22"/>
      <c r="N14" s="22"/>
      <c r="O14" s="22"/>
      <c r="P14" s="22"/>
      <c r="Q14" s="23">
        <f>145-145</f>
        <v>0</v>
      </c>
      <c r="R14" s="22"/>
      <c r="S14" s="24"/>
      <c r="T14" s="22"/>
      <c r="U14" s="22"/>
      <c r="V14" s="22"/>
      <c r="W14" s="22"/>
      <c r="X14" s="23"/>
      <c r="Y14" s="22"/>
      <c r="Z14" s="22"/>
      <c r="AA14" s="22"/>
      <c r="AB14" s="22">
        <v>231</v>
      </c>
      <c r="AC14" s="22"/>
      <c r="AD14" s="22">
        <v>3100</v>
      </c>
      <c r="AE14" s="22"/>
      <c r="AF14" s="22"/>
      <c r="AG14" s="22">
        <v>6102</v>
      </c>
      <c r="AH14" s="22">
        <v>57</v>
      </c>
      <c r="AI14" s="23">
        <f>137-137</f>
        <v>0</v>
      </c>
      <c r="AJ14" s="22">
        <v>17211</v>
      </c>
      <c r="AK14" s="22"/>
      <c r="AL14" s="23">
        <f>100-100</f>
        <v>0</v>
      </c>
      <c r="AM14" s="22"/>
      <c r="AN14" s="22"/>
      <c r="AO14" s="22"/>
    </row>
    <row r="15" s="1" customFormat="1" spans="1:41">
      <c r="A15" s="15" t="s">
        <v>33</v>
      </c>
      <c r="B15" s="11">
        <f t="shared" si="0"/>
        <v>195.1</v>
      </c>
      <c r="C15" s="16"/>
      <c r="D15" s="16"/>
      <c r="E15" s="16"/>
      <c r="F15" s="16"/>
      <c r="G15" s="16"/>
      <c r="H15" s="16">
        <v>3</v>
      </c>
      <c r="I15" s="16"/>
      <c r="J15" s="16">
        <v>10</v>
      </c>
      <c r="K15" s="16">
        <v>5</v>
      </c>
      <c r="L15" s="16"/>
      <c r="M15" s="16"/>
      <c r="N15" s="16"/>
      <c r="O15" s="16"/>
      <c r="P15" s="16"/>
      <c r="Q15" s="16">
        <v>10</v>
      </c>
      <c r="R15" s="16"/>
      <c r="S15" s="16">
        <v>28</v>
      </c>
      <c r="T15" s="16"/>
      <c r="U15" s="16"/>
      <c r="V15" s="16"/>
      <c r="W15" s="16"/>
      <c r="X15" s="17"/>
      <c r="Y15" s="16">
        <v>0.3</v>
      </c>
      <c r="Z15" s="16"/>
      <c r="AA15" s="16"/>
      <c r="AB15" s="16">
        <v>30</v>
      </c>
      <c r="AC15" s="16"/>
      <c r="AD15" s="16">
        <v>100</v>
      </c>
      <c r="AE15" s="16"/>
      <c r="AF15" s="16">
        <v>1</v>
      </c>
      <c r="AG15" s="16">
        <v>0.8</v>
      </c>
      <c r="AH15" s="16">
        <v>0.2</v>
      </c>
      <c r="AI15" s="16">
        <v>5</v>
      </c>
      <c r="AJ15" s="16">
        <v>0.8</v>
      </c>
      <c r="AK15" s="16"/>
      <c r="AL15" s="16">
        <v>1</v>
      </c>
      <c r="AM15" s="16"/>
      <c r="AN15" s="16"/>
      <c r="AO15" s="16"/>
    </row>
    <row r="16" s="1" customFormat="1" spans="1:41">
      <c r="A16" s="15" t="s">
        <v>34</v>
      </c>
      <c r="B16" s="11">
        <f t="shared" si="0"/>
        <v>460</v>
      </c>
      <c r="C16" s="16"/>
      <c r="D16" s="16"/>
      <c r="E16" s="16"/>
      <c r="F16" s="16"/>
      <c r="G16" s="16"/>
      <c r="H16" s="16"/>
      <c r="I16" s="16"/>
      <c r="J16" s="16">
        <v>70</v>
      </c>
      <c r="K16" s="16">
        <v>80</v>
      </c>
      <c r="L16" s="16"/>
      <c r="M16" s="16"/>
      <c r="N16" s="16"/>
      <c r="O16" s="16"/>
      <c r="P16" s="16"/>
      <c r="Q16" s="16">
        <v>100</v>
      </c>
      <c r="R16" s="16"/>
      <c r="S16" s="16">
        <v>60</v>
      </c>
      <c r="T16" s="16"/>
      <c r="U16" s="16"/>
      <c r="V16" s="16"/>
      <c r="W16" s="16"/>
      <c r="X16" s="17"/>
      <c r="Y16" s="16"/>
      <c r="Z16" s="16"/>
      <c r="AA16" s="16"/>
      <c r="AB16" s="16"/>
      <c r="AC16" s="16"/>
      <c r="AD16" s="16"/>
      <c r="AE16" s="16"/>
      <c r="AF16" s="16"/>
      <c r="AG16" s="21"/>
      <c r="AH16" s="16">
        <v>50</v>
      </c>
      <c r="AI16" s="16"/>
      <c r="AJ16" s="16">
        <v>100</v>
      </c>
      <c r="AK16" s="16"/>
      <c r="AL16" s="21"/>
      <c r="AM16" s="16"/>
      <c r="AN16" s="16"/>
      <c r="AO16" s="16"/>
    </row>
    <row r="17" s="1" customFormat="1" spans="1:41">
      <c r="A17" s="15" t="s">
        <v>35</v>
      </c>
      <c r="B17" s="11">
        <f t="shared" si="0"/>
        <v>34</v>
      </c>
      <c r="C17" s="22"/>
      <c r="D17" s="22"/>
      <c r="E17" s="22"/>
      <c r="F17" s="22"/>
      <c r="G17" s="22"/>
      <c r="H17" s="22"/>
      <c r="I17" s="22"/>
      <c r="J17" s="22"/>
      <c r="K17" s="22"/>
      <c r="L17" s="22"/>
      <c r="M17" s="22"/>
      <c r="N17" s="22"/>
      <c r="O17" s="22"/>
      <c r="P17" s="22"/>
      <c r="Q17" s="22"/>
      <c r="R17" s="22"/>
      <c r="S17" s="22"/>
      <c r="T17" s="24"/>
      <c r="U17" s="22"/>
      <c r="V17" s="22"/>
      <c r="W17" s="22"/>
      <c r="X17" s="22"/>
      <c r="Y17" s="22"/>
      <c r="Z17" s="22"/>
      <c r="AA17" s="22"/>
      <c r="AB17" s="22">
        <v>1</v>
      </c>
      <c r="AC17" s="22"/>
      <c r="AD17" s="22"/>
      <c r="AE17" s="22"/>
      <c r="AF17" s="22"/>
      <c r="AG17" s="22">
        <v>11</v>
      </c>
      <c r="AH17" s="22">
        <v>4</v>
      </c>
      <c r="AI17" s="22">
        <v>3</v>
      </c>
      <c r="AJ17" s="22">
        <v>15</v>
      </c>
      <c r="AK17" s="22"/>
      <c r="AL17" s="23">
        <f>100-100</f>
        <v>0</v>
      </c>
      <c r="AM17" s="22"/>
      <c r="AN17" s="22"/>
      <c r="AO17" s="22"/>
    </row>
    <row r="18" s="1" customFormat="1" spans="1:41">
      <c r="A18" s="15" t="s">
        <v>36</v>
      </c>
      <c r="B18" s="11">
        <f t="shared" si="0"/>
        <v>0</v>
      </c>
      <c r="C18" s="22"/>
      <c r="D18" s="22"/>
      <c r="E18" s="22"/>
      <c r="F18" s="22"/>
      <c r="G18" s="22"/>
      <c r="H18" s="22"/>
      <c r="I18" s="22"/>
      <c r="J18" s="22"/>
      <c r="K18" s="22"/>
      <c r="L18" s="22"/>
      <c r="M18" s="22"/>
      <c r="N18" s="22"/>
      <c r="O18" s="22"/>
      <c r="P18" s="22"/>
      <c r="Q18" s="22"/>
      <c r="R18" s="22"/>
      <c r="S18" s="23">
        <f>2-2</f>
        <v>0</v>
      </c>
      <c r="T18" s="22"/>
      <c r="U18" s="22"/>
      <c r="V18" s="22"/>
      <c r="W18" s="22"/>
      <c r="X18" s="23"/>
      <c r="Y18" s="22"/>
      <c r="Z18" s="22"/>
      <c r="AA18" s="22"/>
      <c r="AB18" s="22"/>
      <c r="AC18" s="22"/>
      <c r="AD18" s="23">
        <f>5-5</f>
        <v>0</v>
      </c>
      <c r="AE18" s="22"/>
      <c r="AF18" s="22"/>
      <c r="AG18" s="22"/>
      <c r="AH18" s="23">
        <f>1-1</f>
        <v>0</v>
      </c>
      <c r="AI18" s="23">
        <f>3-3</f>
        <v>0</v>
      </c>
      <c r="AJ18" s="22">
        <v>0</v>
      </c>
      <c r="AK18" s="22"/>
      <c r="AL18" s="23">
        <f>6-6</f>
        <v>0</v>
      </c>
      <c r="AM18" s="22"/>
      <c r="AN18" s="22"/>
      <c r="AO18" s="22"/>
    </row>
    <row r="19" s="1" customFormat="1" ht="33" spans="1:41">
      <c r="A19" s="15" t="s">
        <v>37</v>
      </c>
      <c r="B19" s="11">
        <f t="shared" si="0"/>
        <v>137</v>
      </c>
      <c r="C19" s="16"/>
      <c r="D19" s="16"/>
      <c r="E19" s="16"/>
      <c r="F19" s="16"/>
      <c r="G19" s="16"/>
      <c r="H19" s="16"/>
      <c r="I19" s="16"/>
      <c r="J19" s="16"/>
      <c r="K19" s="16"/>
      <c r="L19" s="16"/>
      <c r="M19" s="16"/>
      <c r="N19" s="16"/>
      <c r="O19" s="16"/>
      <c r="P19" s="16"/>
      <c r="Q19" s="16"/>
      <c r="R19" s="16"/>
      <c r="S19" s="16">
        <v>1</v>
      </c>
      <c r="T19" s="16"/>
      <c r="U19" s="16"/>
      <c r="V19" s="16"/>
      <c r="W19" s="16"/>
      <c r="X19" s="17"/>
      <c r="Y19" s="16"/>
      <c r="Z19" s="16"/>
      <c r="AA19" s="16"/>
      <c r="AB19" s="16"/>
      <c r="AC19" s="16"/>
      <c r="AD19" s="16">
        <f>153-17</f>
        <v>136</v>
      </c>
      <c r="AE19" s="16"/>
      <c r="AF19" s="16"/>
      <c r="AG19" s="16"/>
      <c r="AH19" s="16"/>
      <c r="AI19" s="16"/>
      <c r="AJ19" s="16">
        <v>0</v>
      </c>
      <c r="AK19" s="16"/>
      <c r="AL19" s="16"/>
      <c r="AM19" s="16"/>
      <c r="AN19" s="16"/>
      <c r="AO19" s="16"/>
    </row>
    <row r="20" s="1" customFormat="1" spans="1:41">
      <c r="A20" s="15" t="s">
        <v>38</v>
      </c>
      <c r="B20" s="11">
        <f t="shared" si="0"/>
        <v>0</v>
      </c>
      <c r="C20" s="16"/>
      <c r="D20" s="16"/>
      <c r="E20" s="16"/>
      <c r="F20" s="16"/>
      <c r="G20" s="16"/>
      <c r="H20" s="16"/>
      <c r="I20" s="16"/>
      <c r="J20" s="16"/>
      <c r="K20" s="16"/>
      <c r="L20" s="16"/>
      <c r="M20" s="16"/>
      <c r="N20" s="16"/>
      <c r="O20" s="16"/>
      <c r="P20" s="16"/>
      <c r="Q20" s="16"/>
      <c r="R20" s="16"/>
      <c r="S20" s="21"/>
      <c r="T20" s="16"/>
      <c r="U20" s="16"/>
      <c r="V20" s="16"/>
      <c r="W20" s="16"/>
      <c r="X20" s="17"/>
      <c r="Y20" s="16"/>
      <c r="Z20" s="16"/>
      <c r="AA20" s="16"/>
      <c r="AB20" s="21"/>
      <c r="AC20" s="16"/>
      <c r="AD20" s="21"/>
      <c r="AE20" s="16"/>
      <c r="AF20" s="16"/>
      <c r="AG20" s="29"/>
      <c r="AH20" s="29"/>
      <c r="AI20" s="16"/>
      <c r="AJ20" s="16">
        <v>0</v>
      </c>
      <c r="AK20" s="16"/>
      <c r="AL20" s="16"/>
      <c r="AM20" s="16"/>
      <c r="AN20" s="16"/>
      <c r="AO20" s="16"/>
    </row>
    <row r="21" s="1" customFormat="1" spans="1:41">
      <c r="A21" s="15" t="s">
        <v>39</v>
      </c>
      <c r="B21" s="11">
        <f t="shared" si="0"/>
        <v>0</v>
      </c>
      <c r="C21" s="22"/>
      <c r="D21" s="22"/>
      <c r="E21" s="22"/>
      <c r="F21" s="22"/>
      <c r="G21" s="22"/>
      <c r="H21" s="22"/>
      <c r="I21" s="22"/>
      <c r="J21" s="22"/>
      <c r="K21" s="22"/>
      <c r="L21" s="22"/>
      <c r="M21" s="22"/>
      <c r="N21" s="22"/>
      <c r="O21" s="22"/>
      <c r="P21" s="22"/>
      <c r="Q21" s="22"/>
      <c r="R21" s="22"/>
      <c r="S21" s="24"/>
      <c r="T21" s="22"/>
      <c r="U21" s="22"/>
      <c r="V21" s="22"/>
      <c r="W21" s="22"/>
      <c r="X21" s="23"/>
      <c r="Y21" s="22"/>
      <c r="Z21" s="22"/>
      <c r="AA21" s="22"/>
      <c r="AB21" s="24"/>
      <c r="AC21" s="22"/>
      <c r="AD21" s="24"/>
      <c r="AE21" s="22"/>
      <c r="AF21" s="22"/>
      <c r="AG21" s="30"/>
      <c r="AH21" s="30"/>
      <c r="AI21" s="22"/>
      <c r="AJ21" s="30"/>
      <c r="AK21" s="22"/>
      <c r="AL21" s="22"/>
      <c r="AM21" s="22"/>
      <c r="AN21" s="22"/>
      <c r="AO21" s="22"/>
    </row>
    <row r="22" spans="1:41">
      <c r="X22" s="1" t="s">
        <v>219</v>
      </c>
    </row>
  </sheetData>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workbookViewId="0">
      <selection activeCell="J10" sqref="J10:L12"/>
    </sheetView>
  </sheetViews>
  <sheetFormatPr defaultColWidth="9" defaultRowHeight="13.5" outlineLevelCol="1"/>
  <cols>
    <col min="2" max="2" width="43.875" customWidth="1"/>
  </cols>
  <sheetData>
    <row r="1" spans="1:2">
      <c r="A1" t="s">
        <v>178</v>
      </c>
      <c r="B1">
        <f>SUM(B2:B99)</f>
        <v>5220.11</v>
      </c>
    </row>
    <row r="2" spans="1:2">
      <c r="A2" t="s">
        <v>179</v>
      </c>
    </row>
    <row r="3" spans="1:2">
      <c r="A3" t="s">
        <v>180</v>
      </c>
    </row>
    <row r="4" spans="1:2">
      <c r="A4" t="s">
        <v>181</v>
      </c>
    </row>
    <row r="5" spans="1:2">
      <c r="A5" t="s">
        <v>182</v>
      </c>
    </row>
    <row r="6" spans="1:2">
      <c r="A6" t="s">
        <v>183</v>
      </c>
    </row>
    <row r="7" spans="1:2">
      <c r="A7" t="s">
        <v>220</v>
      </c>
    </row>
    <row r="8" spans="1:2">
      <c r="A8" t="s">
        <v>221</v>
      </c>
    </row>
    <row r="9" spans="1:2">
      <c r="A9" t="s">
        <v>184</v>
      </c>
    </row>
    <row r="10" spans="1:2">
      <c r="A10" t="s">
        <v>185</v>
      </c>
    </row>
    <row r="11" spans="1:2">
      <c r="A11" t="s">
        <v>186</v>
      </c>
      <c r="B11">
        <v>1260.38</v>
      </c>
    </row>
    <row r="12" spans="1:2">
      <c r="A12" t="s">
        <v>222</v>
      </c>
    </row>
    <row r="13" spans="1:2">
      <c r="A13" t="s">
        <v>223</v>
      </c>
    </row>
    <row r="14" spans="1:2">
      <c r="A14" t="s">
        <v>224</v>
      </c>
    </row>
    <row r="15" spans="1:2">
      <c r="A15" t="s">
        <v>187</v>
      </c>
      <c r="B15">
        <v>653.19</v>
      </c>
    </row>
    <row r="16" spans="1:2">
      <c r="A16" t="s">
        <v>225</v>
      </c>
      <c r="B16">
        <v>46.78</v>
      </c>
    </row>
    <row r="17" spans="1:2">
      <c r="A17" t="s">
        <v>226</v>
      </c>
      <c r="B17">
        <v>606.41</v>
      </c>
    </row>
    <row r="18" spans="1:2">
      <c r="A18" t="s">
        <v>227</v>
      </c>
    </row>
    <row r="19" spans="1:2">
      <c r="A19" t="s">
        <v>188</v>
      </c>
    </row>
    <row r="20" spans="1:2">
      <c r="A20" t="s">
        <v>189</v>
      </c>
    </row>
    <row r="21" spans="1:2">
      <c r="A21" t="s">
        <v>190</v>
      </c>
    </row>
    <row r="22" spans="1:2">
      <c r="A22" t="s">
        <v>191</v>
      </c>
    </row>
    <row r="23" spans="1:2">
      <c r="A23" t="s">
        <v>192</v>
      </c>
    </row>
    <row r="24" spans="1:2">
      <c r="A24" t="s">
        <v>193</v>
      </c>
      <c r="B24">
        <v>56.31</v>
      </c>
    </row>
    <row r="25" spans="1:2">
      <c r="A25" t="s">
        <v>194</v>
      </c>
    </row>
    <row r="26" spans="1:2">
      <c r="A26" t="s">
        <v>195</v>
      </c>
      <c r="B26">
        <v>31.39</v>
      </c>
    </row>
    <row r="27" spans="1:2">
      <c r="A27" t="s">
        <v>196</v>
      </c>
    </row>
    <row r="28" spans="1:2">
      <c r="A28" t="s">
        <v>197</v>
      </c>
    </row>
    <row r="29" spans="1:2">
      <c r="A29" t="s">
        <v>198</v>
      </c>
    </row>
    <row r="30" spans="1:2">
      <c r="A30" t="s">
        <v>199</v>
      </c>
    </row>
    <row r="31" spans="1:2">
      <c r="A31" t="s">
        <v>200</v>
      </c>
      <c r="B31">
        <v>25.9</v>
      </c>
    </row>
    <row r="32" spans="1:2">
      <c r="A32" t="s">
        <v>201</v>
      </c>
    </row>
    <row r="33" spans="1:2">
      <c r="A33" t="s">
        <v>202</v>
      </c>
      <c r="B33">
        <v>0.64</v>
      </c>
    </row>
    <row r="34" spans="1:2">
      <c r="A34" t="s">
        <v>203</v>
      </c>
      <c r="B34">
        <v>0</v>
      </c>
    </row>
    <row r="35" spans="1:2">
      <c r="A35" t="s">
        <v>204</v>
      </c>
      <c r="B35">
        <v>470.52</v>
      </c>
    </row>
    <row r="36" spans="1:2">
      <c r="A36" t="s">
        <v>205</v>
      </c>
    </row>
    <row r="37" spans="1:2">
      <c r="A37" t="s">
        <v>206</v>
      </c>
      <c r="B37">
        <v>1818.12</v>
      </c>
    </row>
    <row r="38" spans="1:2">
      <c r="A38" t="s">
        <v>207</v>
      </c>
    </row>
    <row r="39" spans="1:2">
      <c r="A39" t="s">
        <v>208</v>
      </c>
    </row>
    <row r="40" spans="1:2">
      <c r="A40" t="s">
        <v>209</v>
      </c>
    </row>
    <row r="41" spans="1:2">
      <c r="A41" t="s">
        <v>210</v>
      </c>
      <c r="B41">
        <v>3.78</v>
      </c>
    </row>
    <row r="42" spans="1:2">
      <c r="A42" t="s">
        <v>211</v>
      </c>
      <c r="B42">
        <v>225.63</v>
      </c>
    </row>
    <row r="43" spans="1:2">
      <c r="A43" t="s">
        <v>212</v>
      </c>
      <c r="B43">
        <v>21.06</v>
      </c>
    </row>
    <row r="44" spans="1:2">
      <c r="A44" t="s">
        <v>213</v>
      </c>
    </row>
    <row r="45" spans="1:2">
      <c r="A45" t="s">
        <v>214</v>
      </c>
    </row>
    <row r="46" spans="1:2">
      <c r="A46" t="s">
        <v>215</v>
      </c>
    </row>
    <row r="47" spans="1:2">
      <c r="A47" t="s">
        <v>216</v>
      </c>
    </row>
    <row r="48" spans="1:2">
      <c r="A48" t="s">
        <v>217</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topLeftCell="A2"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37" t="s">
        <v>7</v>
      </c>
      <c r="B6" s="38"/>
      <c r="C6" s="38"/>
      <c r="D6" s="104" t="s">
        <v>83</v>
      </c>
      <c r="E6" s="38" t="s">
        <v>9</v>
      </c>
      <c r="F6" s="105" t="s">
        <v>84</v>
      </c>
    </row>
    <row r="7" ht="27" customHeight="1" spans="1:6">
      <c r="A7" s="37" t="s">
        <v>11</v>
      </c>
      <c r="B7" s="38"/>
      <c r="C7" s="38"/>
      <c r="D7" s="110"/>
      <c r="E7" s="111"/>
      <c r="F7" s="111"/>
    </row>
    <row r="8" ht="45" customHeight="1" spans="1:6">
      <c r="A8" s="40" t="s">
        <v>12</v>
      </c>
      <c r="B8" s="112" t="s">
        <v>85</v>
      </c>
      <c r="C8" s="112"/>
      <c r="D8" s="112"/>
      <c r="E8" s="112"/>
      <c r="F8" s="112"/>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总表!E3</f>
        <v>0</v>
      </c>
    </row>
    <row r="11" ht="27" customHeight="1" spans="1:6">
      <c r="A11" s="44"/>
      <c r="B11" s="44"/>
      <c r="C11" s="44"/>
      <c r="D11" s="48" t="s">
        <v>22</v>
      </c>
      <c r="E11" s="48"/>
      <c r="F11" s="49">
        <f>总表!E4</f>
        <v>0</v>
      </c>
    </row>
    <row r="12" ht="27" customHeight="1" spans="1:6">
      <c r="A12" s="44"/>
      <c r="B12" s="44"/>
      <c r="C12" s="44"/>
      <c r="D12" s="48" t="s">
        <v>23</v>
      </c>
      <c r="E12" s="48"/>
      <c r="F12" s="49">
        <f>总表!E5</f>
        <v>0</v>
      </c>
    </row>
    <row r="13" ht="27" customHeight="1" spans="1:6">
      <c r="A13" s="44"/>
      <c r="B13" s="44"/>
      <c r="C13" s="44"/>
      <c r="D13" s="48" t="s">
        <v>24</v>
      </c>
      <c r="E13" s="48"/>
      <c r="F13" s="49">
        <f>总表!E6</f>
        <v>0</v>
      </c>
    </row>
    <row r="14" ht="27" customHeight="1" spans="1:6">
      <c r="A14" s="44"/>
      <c r="B14" s="44"/>
      <c r="C14" s="44"/>
      <c r="D14" s="48" t="s">
        <v>25</v>
      </c>
      <c r="E14" s="48"/>
      <c r="F14" s="49">
        <f>总表!E7</f>
        <v>0</v>
      </c>
    </row>
    <row r="15" ht="27" customHeight="1" spans="1:6">
      <c r="A15" s="44"/>
      <c r="B15" s="44"/>
      <c r="C15" s="44"/>
      <c r="D15" s="48" t="s">
        <v>26</v>
      </c>
      <c r="E15" s="48"/>
      <c r="F15" s="49">
        <f>总表!E8</f>
        <v>0</v>
      </c>
    </row>
    <row r="16" ht="27" customHeight="1" spans="1:6">
      <c r="A16" s="44"/>
      <c r="B16" s="44"/>
      <c r="C16" s="44"/>
      <c r="D16" s="48" t="s">
        <v>27</v>
      </c>
      <c r="E16" s="48"/>
      <c r="F16" s="49">
        <f>总表!E9</f>
        <v>0</v>
      </c>
    </row>
    <row r="17" ht="27" customHeight="1" spans="1:6">
      <c r="A17" s="44"/>
      <c r="B17" s="44"/>
      <c r="C17" s="44"/>
      <c r="D17" s="48" t="s">
        <v>28</v>
      </c>
      <c r="E17" s="48"/>
      <c r="F17" s="49">
        <f>总表!E10</f>
        <v>0</v>
      </c>
    </row>
    <row r="18" ht="27" customHeight="1" spans="1:6">
      <c r="A18" s="44"/>
      <c r="B18" s="44"/>
      <c r="C18" s="44"/>
      <c r="D18" s="48" t="s">
        <v>29</v>
      </c>
      <c r="E18" s="48"/>
      <c r="F18" s="49">
        <f>总表!E11</f>
        <v>0</v>
      </c>
    </row>
    <row r="19" ht="27" customHeight="1" spans="1:6">
      <c r="A19" s="44"/>
      <c r="B19" s="44"/>
      <c r="C19" s="44"/>
      <c r="D19" s="48" t="s">
        <v>30</v>
      </c>
      <c r="E19" s="48"/>
      <c r="F19" s="49">
        <f>总表!E12</f>
        <v>0</v>
      </c>
    </row>
    <row r="20" ht="33" customHeight="1" spans="1:6">
      <c r="A20" s="44"/>
      <c r="B20" s="44"/>
      <c r="C20" s="44"/>
      <c r="D20" s="48" t="s">
        <v>31</v>
      </c>
      <c r="E20" s="48"/>
      <c r="F20" s="49">
        <f>总表!E13</f>
        <v>0</v>
      </c>
    </row>
    <row r="21" ht="27" customHeight="1" spans="1:6">
      <c r="A21" s="44"/>
      <c r="B21" s="44"/>
      <c r="C21" s="44"/>
      <c r="D21" s="48" t="s">
        <v>32</v>
      </c>
      <c r="E21" s="48"/>
      <c r="F21" s="49">
        <f>总表!E14</f>
        <v>0</v>
      </c>
    </row>
    <row r="22" ht="27" customHeight="1" spans="1:6">
      <c r="A22" s="44"/>
      <c r="B22" s="44"/>
      <c r="C22" s="44"/>
      <c r="D22" s="48" t="s">
        <v>33</v>
      </c>
      <c r="E22" s="48"/>
      <c r="F22" s="49">
        <f>总表!E15</f>
        <v>0</v>
      </c>
    </row>
    <row r="23" ht="27" customHeight="1" spans="1:6">
      <c r="A23" s="44"/>
      <c r="B23" s="44"/>
      <c r="C23" s="44"/>
      <c r="D23" s="48" t="s">
        <v>34</v>
      </c>
      <c r="E23" s="48"/>
      <c r="F23" s="49">
        <f>总表!E16</f>
        <v>0</v>
      </c>
    </row>
    <row r="24" ht="27" customHeight="1" spans="1:6">
      <c r="A24" s="44"/>
      <c r="B24" s="44"/>
      <c r="C24" s="44"/>
      <c r="D24" s="48" t="s">
        <v>35</v>
      </c>
      <c r="E24" s="48"/>
      <c r="F24" s="49">
        <f>总表!E17</f>
        <v>0</v>
      </c>
    </row>
    <row r="25" ht="27" customHeight="1" spans="1:6">
      <c r="A25" s="44"/>
      <c r="B25" s="44"/>
      <c r="C25" s="44"/>
      <c r="D25" s="48" t="s">
        <v>36</v>
      </c>
      <c r="E25" s="48"/>
      <c r="F25" s="49">
        <f>总表!E18</f>
        <v>0</v>
      </c>
    </row>
    <row r="26" ht="27" customHeight="1" spans="1:6">
      <c r="A26" s="44"/>
      <c r="B26" s="44"/>
      <c r="C26" s="44"/>
      <c r="D26" s="48" t="s">
        <v>37</v>
      </c>
      <c r="E26" s="48"/>
      <c r="F26" s="49">
        <f>总表!E19</f>
        <v>0</v>
      </c>
    </row>
    <row r="27" ht="27" customHeight="1" spans="1:6">
      <c r="A27" s="44"/>
      <c r="B27" s="44"/>
      <c r="C27" s="44"/>
      <c r="D27" s="48" t="s">
        <v>38</v>
      </c>
      <c r="E27" s="48"/>
      <c r="F27" s="49">
        <f>总表!E20</f>
        <v>0</v>
      </c>
    </row>
    <row r="28" ht="27" customHeight="1" spans="1:6">
      <c r="A28" s="44"/>
      <c r="B28" s="44"/>
      <c r="C28" s="44"/>
      <c r="D28" s="48" t="s">
        <v>39</v>
      </c>
      <c r="E28" s="48"/>
      <c r="F28" s="49">
        <f>总表!E21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113" t="s">
        <v>50</v>
      </c>
      <c r="D34" s="53" t="s">
        <v>51</v>
      </c>
      <c r="E34" s="53"/>
      <c r="F34" s="51" t="s">
        <v>52</v>
      </c>
    </row>
    <row r="35" ht="27" customHeight="1" spans="1:6">
      <c r="A35" s="44"/>
      <c r="B35" s="44"/>
      <c r="C35" s="113"/>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6">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6:C37"/>
    <mergeCell ref="C38:C40"/>
    <mergeCell ref="C41:C45"/>
  </mergeCells>
  <pageMargins left="0.700694444444445" right="0.700694444444445" top="0.751388888888889" bottom="0.236111111111111" header="0.298611111111111" footer="0.298611111111111"/>
  <pageSetup paperSize="9" scale="81" fitToHeight="0" orientation="portrait" horizontalDpi="600"/>
  <headerFooter/>
  <rowBreaks count="1" manualBreakCount="1">
    <brk id="4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37" t="s">
        <v>7</v>
      </c>
      <c r="B6" s="38"/>
      <c r="C6" s="38"/>
      <c r="D6" s="104" t="s">
        <v>86</v>
      </c>
      <c r="E6" s="38" t="s">
        <v>9</v>
      </c>
      <c r="F6" s="105" t="s">
        <v>87</v>
      </c>
    </row>
    <row r="7" ht="27" customHeight="1" spans="1:6">
      <c r="A7" s="37" t="s">
        <v>11</v>
      </c>
      <c r="B7" s="38"/>
      <c r="C7" s="38"/>
      <c r="D7" s="110"/>
      <c r="E7" s="111"/>
      <c r="F7" s="111"/>
    </row>
    <row r="8" ht="60" customHeight="1" spans="1:6">
      <c r="A8" s="40" t="s">
        <v>12</v>
      </c>
      <c r="B8" s="112" t="s">
        <v>85</v>
      </c>
      <c r="C8" s="112"/>
      <c r="D8" s="112"/>
      <c r="E8" s="112"/>
      <c r="F8" s="112"/>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总表!F3</f>
        <v>0</v>
      </c>
    </row>
    <row r="11" ht="27" customHeight="1" spans="1:6">
      <c r="A11" s="44"/>
      <c r="B11" s="44"/>
      <c r="C11" s="44"/>
      <c r="D11" s="48" t="s">
        <v>22</v>
      </c>
      <c r="E11" s="48"/>
      <c r="F11" s="49">
        <f>总表!F4</f>
        <v>0</v>
      </c>
    </row>
    <row r="12" ht="27" customHeight="1" spans="1:6">
      <c r="A12" s="44"/>
      <c r="B12" s="44"/>
      <c r="C12" s="44"/>
      <c r="D12" s="48" t="s">
        <v>23</v>
      </c>
      <c r="E12" s="48"/>
      <c r="F12" s="49">
        <f>总表!F5</f>
        <v>0</v>
      </c>
    </row>
    <row r="13" ht="27" customHeight="1" spans="1:6">
      <c r="A13" s="44"/>
      <c r="B13" s="44"/>
      <c r="C13" s="44"/>
      <c r="D13" s="48" t="s">
        <v>24</v>
      </c>
      <c r="E13" s="48"/>
      <c r="F13" s="49">
        <f>总表!F6</f>
        <v>0</v>
      </c>
    </row>
    <row r="14" ht="27" customHeight="1" spans="1:6">
      <c r="A14" s="44"/>
      <c r="B14" s="44"/>
      <c r="C14" s="44"/>
      <c r="D14" s="48" t="s">
        <v>25</v>
      </c>
      <c r="E14" s="48"/>
      <c r="F14" s="49">
        <f>总表!F7</f>
        <v>0</v>
      </c>
    </row>
    <row r="15" ht="27" customHeight="1" spans="1:6">
      <c r="A15" s="44"/>
      <c r="B15" s="44"/>
      <c r="C15" s="44"/>
      <c r="D15" s="48" t="s">
        <v>26</v>
      </c>
      <c r="E15" s="48"/>
      <c r="F15" s="49">
        <f>总表!F8</f>
        <v>0</v>
      </c>
    </row>
    <row r="16" ht="27" customHeight="1" spans="1:6">
      <c r="A16" s="44"/>
      <c r="B16" s="44"/>
      <c r="C16" s="44"/>
      <c r="D16" s="48" t="s">
        <v>27</v>
      </c>
      <c r="E16" s="48"/>
      <c r="F16" s="49">
        <f>总表!F9</f>
        <v>0</v>
      </c>
    </row>
    <row r="17" ht="27" customHeight="1" spans="1:6">
      <c r="A17" s="44"/>
      <c r="B17" s="44"/>
      <c r="C17" s="44"/>
      <c r="D17" s="48" t="s">
        <v>28</v>
      </c>
      <c r="E17" s="48"/>
      <c r="F17" s="49">
        <f>总表!F10</f>
        <v>0</v>
      </c>
    </row>
    <row r="18" ht="27" customHeight="1" spans="1:6">
      <c r="A18" s="44"/>
      <c r="B18" s="44"/>
      <c r="C18" s="44"/>
      <c r="D18" s="48" t="s">
        <v>29</v>
      </c>
      <c r="E18" s="48"/>
      <c r="F18" s="49">
        <f>总表!F11</f>
        <v>0</v>
      </c>
    </row>
    <row r="19" ht="27" customHeight="1" spans="1:6">
      <c r="A19" s="44"/>
      <c r="B19" s="44"/>
      <c r="C19" s="44"/>
      <c r="D19" s="48" t="s">
        <v>30</v>
      </c>
      <c r="E19" s="48"/>
      <c r="F19" s="49">
        <f>总表!F12</f>
        <v>0</v>
      </c>
    </row>
    <row r="20" ht="33" customHeight="1" spans="1:6">
      <c r="A20" s="44"/>
      <c r="B20" s="44"/>
      <c r="C20" s="44"/>
      <c r="D20" s="48" t="s">
        <v>31</v>
      </c>
      <c r="E20" s="48"/>
      <c r="F20" s="49">
        <f>总表!F13</f>
        <v>0</v>
      </c>
    </row>
    <row r="21" ht="27" customHeight="1" spans="1:6">
      <c r="A21" s="44"/>
      <c r="B21" s="44"/>
      <c r="C21" s="44"/>
      <c r="D21" s="48" t="s">
        <v>32</v>
      </c>
      <c r="E21" s="48"/>
      <c r="F21" s="49">
        <f>总表!F14</f>
        <v>0</v>
      </c>
    </row>
    <row r="22" ht="27" customHeight="1" spans="1:6">
      <c r="A22" s="44"/>
      <c r="B22" s="44"/>
      <c r="C22" s="44"/>
      <c r="D22" s="48" t="s">
        <v>33</v>
      </c>
      <c r="E22" s="48"/>
      <c r="F22" s="49">
        <f>总表!F15</f>
        <v>0</v>
      </c>
    </row>
    <row r="23" ht="27" customHeight="1" spans="1:6">
      <c r="A23" s="44"/>
      <c r="B23" s="44"/>
      <c r="C23" s="44"/>
      <c r="D23" s="48" t="s">
        <v>34</v>
      </c>
      <c r="E23" s="48"/>
      <c r="F23" s="49">
        <f>总表!F16</f>
        <v>0</v>
      </c>
    </row>
    <row r="24" ht="27" customHeight="1" spans="1:6">
      <c r="A24" s="44"/>
      <c r="B24" s="44"/>
      <c r="C24" s="44"/>
      <c r="D24" s="48" t="s">
        <v>35</v>
      </c>
      <c r="E24" s="48"/>
      <c r="F24" s="49">
        <f>总表!F17</f>
        <v>0</v>
      </c>
    </row>
    <row r="25" ht="27" customHeight="1" spans="1:6">
      <c r="A25" s="44"/>
      <c r="B25" s="44"/>
      <c r="C25" s="44"/>
      <c r="D25" s="48" t="s">
        <v>36</v>
      </c>
      <c r="E25" s="48"/>
      <c r="F25" s="49">
        <f>总表!F18</f>
        <v>0</v>
      </c>
    </row>
    <row r="26" ht="27" customHeight="1" spans="1:6">
      <c r="A26" s="44"/>
      <c r="B26" s="44"/>
      <c r="C26" s="44"/>
      <c r="D26" s="48" t="s">
        <v>37</v>
      </c>
      <c r="E26" s="48"/>
      <c r="F26" s="49">
        <f>总表!F19</f>
        <v>0</v>
      </c>
    </row>
    <row r="27" ht="27" customHeight="1" spans="1:6">
      <c r="A27" s="44"/>
      <c r="B27" s="44"/>
      <c r="C27" s="44"/>
      <c r="D27" s="48" t="s">
        <v>38</v>
      </c>
      <c r="E27" s="48"/>
      <c r="F27" s="49">
        <f>总表!F20</f>
        <v>0</v>
      </c>
    </row>
    <row r="28" ht="27" customHeight="1" spans="1:6">
      <c r="A28" s="44"/>
      <c r="B28" s="44"/>
      <c r="C28" s="44"/>
      <c r="D28" s="48" t="s">
        <v>39</v>
      </c>
      <c r="E28" s="48"/>
      <c r="F28" s="49">
        <f>总表!F21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113" t="s">
        <v>50</v>
      </c>
      <c r="D34" s="53" t="s">
        <v>51</v>
      </c>
      <c r="E34" s="53"/>
      <c r="F34" s="51" t="s">
        <v>52</v>
      </c>
    </row>
    <row r="35" ht="27" customHeight="1" spans="1:6">
      <c r="A35" s="44"/>
      <c r="B35" s="44"/>
      <c r="C35" s="113"/>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6">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6:C37"/>
    <mergeCell ref="C38:C40"/>
    <mergeCell ref="C41:C45"/>
  </mergeCells>
  <pageMargins left="0.700694444444445" right="0.700694444444445" top="0.751388888888889" bottom="0.590277777777778" header="0.298611111111111" footer="0.298611111111111"/>
  <pageSetup paperSize="9" scale="81" fitToHeight="0" orientation="portrait" horizontalDpi="600"/>
  <headerFooter/>
  <rowBreaks count="2" manualBreakCount="2">
    <brk id="47" max="16383" man="1"/>
    <brk id="4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8"/>
  <sheetViews>
    <sheetView showZeros="0" view="pageBreakPreview" zoomScale="85" zoomScaleNormal="85" workbookViewId="0">
      <selection activeCell="J10" sqref="J10:L12"/>
    </sheetView>
  </sheetViews>
  <sheetFormatPr defaultColWidth="9" defaultRowHeight="13.5" outlineLevelCol="6"/>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37" t="s">
        <v>7</v>
      </c>
      <c r="B6" s="38"/>
      <c r="C6" s="38"/>
      <c r="D6" s="104" t="s">
        <v>88</v>
      </c>
      <c r="E6" s="38" t="s">
        <v>9</v>
      </c>
      <c r="F6" s="105" t="s">
        <v>89</v>
      </c>
    </row>
    <row r="7" ht="27" customHeight="1" spans="1:6">
      <c r="A7" s="37" t="s">
        <v>11</v>
      </c>
      <c r="B7" s="41"/>
      <c r="C7" s="41"/>
      <c r="D7" s="106"/>
      <c r="E7" s="107"/>
      <c r="F7" s="107"/>
    </row>
    <row r="8" ht="47" customHeight="1" spans="1:6">
      <c r="A8" s="108" t="s">
        <v>12</v>
      </c>
      <c r="B8" s="47" t="s">
        <v>90</v>
      </c>
      <c r="C8" s="47"/>
      <c r="D8" s="47"/>
      <c r="E8" s="47"/>
      <c r="F8" s="47"/>
    </row>
    <row r="9" ht="25" customHeight="1" spans="1:6">
      <c r="A9" s="44" t="s">
        <v>14</v>
      </c>
      <c r="B9" s="44" t="s">
        <v>15</v>
      </c>
      <c r="C9" s="44" t="s">
        <v>16</v>
      </c>
      <c r="D9" s="44" t="s">
        <v>17</v>
      </c>
      <c r="E9" s="44"/>
      <c r="F9" s="44" t="s">
        <v>18</v>
      </c>
    </row>
    <row r="10" ht="27" customHeight="1" spans="1:6">
      <c r="A10" s="44"/>
      <c r="B10" s="44" t="s">
        <v>19</v>
      </c>
      <c r="C10" s="44" t="s">
        <v>20</v>
      </c>
      <c r="D10" s="48" t="s">
        <v>21</v>
      </c>
      <c r="E10" s="48"/>
      <c r="F10" s="49">
        <f>总表!G3</f>
        <v>0</v>
      </c>
    </row>
    <row r="11" ht="27" customHeight="1" spans="1:6">
      <c r="A11" s="44"/>
      <c r="B11" s="44"/>
      <c r="C11" s="44"/>
      <c r="D11" s="48" t="s">
        <v>22</v>
      </c>
      <c r="E11" s="48"/>
      <c r="F11" s="49">
        <f>总表!G4</f>
        <v>0</v>
      </c>
    </row>
    <row r="12" ht="27" customHeight="1" spans="1:6">
      <c r="A12" s="44"/>
      <c r="B12" s="44"/>
      <c r="C12" s="44"/>
      <c r="D12" s="48" t="s">
        <v>23</v>
      </c>
      <c r="E12" s="48"/>
      <c r="F12" s="49">
        <f>总表!G5</f>
        <v>0</v>
      </c>
    </row>
    <row r="13" ht="27" customHeight="1" spans="1:6">
      <c r="A13" s="44"/>
      <c r="B13" s="44"/>
      <c r="C13" s="44"/>
      <c r="D13" s="48" t="s">
        <v>24</v>
      </c>
      <c r="E13" s="48"/>
      <c r="F13" s="49">
        <f>总表!G6</f>
        <v>0</v>
      </c>
    </row>
    <row r="14" ht="27" customHeight="1" spans="1:6">
      <c r="A14" s="44"/>
      <c r="B14" s="44"/>
      <c r="C14" s="44"/>
      <c r="D14" s="48" t="s">
        <v>25</v>
      </c>
      <c r="E14" s="48"/>
      <c r="F14" s="49">
        <f>总表!G7</f>
        <v>0</v>
      </c>
    </row>
    <row r="15" ht="27" customHeight="1" spans="1:6">
      <c r="A15" s="44"/>
      <c r="B15" s="44"/>
      <c r="C15" s="44"/>
      <c r="D15" s="48" t="s">
        <v>26</v>
      </c>
      <c r="E15" s="48"/>
      <c r="F15" s="49">
        <f>总表!G8</f>
        <v>0</v>
      </c>
    </row>
    <row r="16" ht="27" customHeight="1" spans="1:6">
      <c r="A16" s="44"/>
      <c r="B16" s="44"/>
      <c r="C16" s="44"/>
      <c r="D16" s="48" t="s">
        <v>27</v>
      </c>
      <c r="E16" s="48"/>
      <c r="F16" s="49">
        <f>总表!G9</f>
        <v>0</v>
      </c>
    </row>
    <row r="17" ht="27" customHeight="1" spans="1:7">
      <c r="A17" s="44"/>
      <c r="B17" s="44"/>
      <c r="C17" s="44"/>
      <c r="D17" s="48" t="s">
        <v>28</v>
      </c>
      <c r="E17" s="48"/>
      <c r="F17" s="49">
        <f>总表!G10</f>
        <v>0</v>
      </c>
    </row>
    <row r="18" ht="27" customHeight="1" spans="1:7">
      <c r="A18" s="44"/>
      <c r="B18" s="44"/>
      <c r="C18" s="44"/>
      <c r="D18" s="48" t="s">
        <v>29</v>
      </c>
      <c r="E18" s="48"/>
      <c r="F18" s="49">
        <f>总表!G11</f>
        <v>0</v>
      </c>
    </row>
    <row r="19" ht="27" customHeight="1" spans="1:7">
      <c r="A19" s="44"/>
      <c r="B19" s="44"/>
      <c r="C19" s="44"/>
      <c r="D19" s="48" t="s">
        <v>30</v>
      </c>
      <c r="E19" s="48"/>
      <c r="F19" s="49">
        <f>总表!G12</f>
        <v>0</v>
      </c>
    </row>
    <row r="20" ht="33" customHeight="1" spans="1:7">
      <c r="A20" s="44"/>
      <c r="B20" s="44"/>
      <c r="C20" s="44"/>
      <c r="D20" s="48" t="s">
        <v>31</v>
      </c>
      <c r="E20" s="48"/>
      <c r="F20" s="49">
        <f>总表!G13</f>
        <v>0</v>
      </c>
    </row>
    <row r="21" ht="27" customHeight="1" spans="1:7">
      <c r="A21" s="44"/>
      <c r="B21" s="44"/>
      <c r="C21" s="44"/>
      <c r="D21" s="48" t="s">
        <v>32</v>
      </c>
      <c r="E21" s="48"/>
      <c r="F21" s="49">
        <f>总表!G14</f>
        <v>0</v>
      </c>
    </row>
    <row r="22" ht="27" customHeight="1" spans="1:7">
      <c r="A22" s="44"/>
      <c r="B22" s="44"/>
      <c r="C22" s="44"/>
      <c r="D22" s="48" t="s">
        <v>33</v>
      </c>
      <c r="E22" s="48"/>
      <c r="F22" s="49">
        <f>总表!G15</f>
        <v>0</v>
      </c>
    </row>
    <row r="23" ht="27" customHeight="1" spans="1:7">
      <c r="A23" s="44"/>
      <c r="B23" s="44"/>
      <c r="C23" s="44"/>
      <c r="D23" s="48" t="s">
        <v>34</v>
      </c>
      <c r="E23" s="48"/>
      <c r="F23" s="49">
        <f>总表!G16</f>
        <v>0</v>
      </c>
    </row>
    <row r="24" ht="27" customHeight="1" spans="1:7">
      <c r="A24" s="44"/>
      <c r="B24" s="44"/>
      <c r="C24" s="44"/>
      <c r="D24" s="48" t="s">
        <v>35</v>
      </c>
      <c r="E24" s="48"/>
      <c r="F24" s="49">
        <f>总表!G17</f>
        <v>0</v>
      </c>
    </row>
    <row r="25" ht="27" customHeight="1" spans="1:7">
      <c r="A25" s="44"/>
      <c r="B25" s="44"/>
      <c r="C25" s="44"/>
      <c r="D25" s="48" t="s">
        <v>36</v>
      </c>
      <c r="E25" s="48"/>
      <c r="F25" s="49">
        <f>总表!G18</f>
        <v>0</v>
      </c>
    </row>
    <row r="26" ht="27" customHeight="1" spans="1:7">
      <c r="A26" s="44"/>
      <c r="B26" s="44"/>
      <c r="C26" s="44"/>
      <c r="D26" s="48" t="s">
        <v>37</v>
      </c>
      <c r="E26" s="48"/>
      <c r="F26" s="49">
        <f>总表!G19</f>
        <v>0</v>
      </c>
    </row>
    <row r="27" ht="27" customHeight="1" spans="1:7">
      <c r="A27" s="44"/>
      <c r="B27" s="44"/>
      <c r="C27" s="44"/>
      <c r="D27" s="48" t="s">
        <v>38</v>
      </c>
      <c r="E27" s="48"/>
      <c r="F27" s="49">
        <f>总表!G20</f>
        <v>0</v>
      </c>
    </row>
    <row r="28" ht="27" customHeight="1" spans="1:7">
      <c r="A28" s="44"/>
      <c r="B28" s="44"/>
      <c r="C28" s="44"/>
      <c r="D28" s="48" t="s">
        <v>39</v>
      </c>
      <c r="E28" s="48"/>
      <c r="F28" s="49">
        <f>总表!G21</f>
        <v>0</v>
      </c>
    </row>
    <row r="29" ht="27" customHeight="1" spans="1:7">
      <c r="A29" s="44"/>
      <c r="B29" s="44"/>
      <c r="C29" s="44" t="s">
        <v>40</v>
      </c>
      <c r="D29" s="50" t="s">
        <v>41</v>
      </c>
      <c r="E29" s="50"/>
      <c r="F29" s="51" t="s">
        <v>42</v>
      </c>
      <c r="G29" s="109"/>
    </row>
    <row r="30" ht="27" customHeight="1" spans="1:7">
      <c r="A30" s="44"/>
      <c r="B30" s="44"/>
      <c r="C30" s="44"/>
      <c r="D30" s="50" t="s">
        <v>43</v>
      </c>
      <c r="E30" s="50"/>
      <c r="F30" s="51" t="s">
        <v>44</v>
      </c>
      <c r="G30" s="109"/>
    </row>
    <row r="31" ht="27" customHeight="1" spans="1:7">
      <c r="A31" s="44"/>
      <c r="B31" s="44"/>
      <c r="C31" s="44"/>
      <c r="D31" s="50" t="s">
        <v>45</v>
      </c>
      <c r="E31" s="50"/>
      <c r="F31" s="51" t="s">
        <v>42</v>
      </c>
      <c r="G31" s="109"/>
    </row>
    <row r="32" ht="41" customHeight="1" spans="1:7">
      <c r="A32" s="44"/>
      <c r="B32" s="44"/>
      <c r="C32" s="44"/>
      <c r="D32" s="52" t="s">
        <v>46</v>
      </c>
      <c r="E32" s="52"/>
      <c r="F32" s="51" t="s">
        <v>47</v>
      </c>
      <c r="G32" s="109"/>
    </row>
    <row r="33" ht="27" customHeight="1" spans="1:7">
      <c r="A33" s="44"/>
      <c r="B33" s="44"/>
      <c r="C33" s="44"/>
      <c r="D33" s="50" t="s">
        <v>48</v>
      </c>
      <c r="E33" s="50"/>
      <c r="F33" s="51" t="s">
        <v>49</v>
      </c>
      <c r="G33" s="109"/>
    </row>
    <row r="34" ht="27" customHeight="1" spans="1:7">
      <c r="A34" s="44"/>
      <c r="B34" s="44"/>
      <c r="C34" s="44" t="s">
        <v>50</v>
      </c>
      <c r="D34" s="53" t="s">
        <v>51</v>
      </c>
      <c r="E34" s="53"/>
      <c r="F34" s="51" t="s">
        <v>52</v>
      </c>
    </row>
    <row r="35" ht="27" customHeight="1" spans="1:7">
      <c r="A35" s="44"/>
      <c r="B35" s="44"/>
      <c r="C35" s="44"/>
      <c r="D35" s="53" t="s">
        <v>53</v>
      </c>
      <c r="E35" s="53"/>
      <c r="F35" s="51" t="s">
        <v>54</v>
      </c>
    </row>
    <row r="36" ht="27" customHeight="1" spans="1:7">
      <c r="A36" s="44"/>
      <c r="B36" s="44" t="s">
        <v>55</v>
      </c>
      <c r="C36" s="44" t="s">
        <v>56</v>
      </c>
      <c r="D36" s="50" t="s">
        <v>57</v>
      </c>
      <c r="E36" s="50"/>
      <c r="F36" s="51" t="s">
        <v>58</v>
      </c>
    </row>
    <row r="37" ht="27" customHeight="1" spans="1:7">
      <c r="A37" s="44"/>
      <c r="B37" s="44"/>
      <c r="C37" s="44"/>
      <c r="D37" s="50" t="s">
        <v>59</v>
      </c>
      <c r="E37" s="50"/>
      <c r="F37" s="51" t="s">
        <v>60</v>
      </c>
    </row>
    <row r="38" ht="27" customHeight="1" spans="1:7">
      <c r="A38" s="44"/>
      <c r="B38" s="44"/>
      <c r="C38" s="44" t="s">
        <v>61</v>
      </c>
      <c r="D38" s="50" t="s">
        <v>62</v>
      </c>
      <c r="E38" s="54"/>
      <c r="F38" s="51" t="s">
        <v>63</v>
      </c>
    </row>
    <row r="39" ht="27" customHeight="1" spans="1:7">
      <c r="A39" s="44"/>
      <c r="B39" s="44"/>
      <c r="C39" s="44"/>
      <c r="D39" s="50" t="s">
        <v>64</v>
      </c>
      <c r="E39" s="54"/>
      <c r="F39" s="51" t="s">
        <v>65</v>
      </c>
    </row>
    <row r="40" ht="27" customHeight="1" spans="1:7">
      <c r="A40" s="44"/>
      <c r="B40" s="44"/>
      <c r="C40" s="44"/>
      <c r="D40" s="50" t="s">
        <v>66</v>
      </c>
      <c r="E40" s="54"/>
      <c r="F40" s="51" t="s">
        <v>67</v>
      </c>
    </row>
    <row r="41" ht="27" customHeight="1" spans="1:7">
      <c r="A41" s="44"/>
      <c r="B41" s="44"/>
      <c r="C41" s="44" t="s">
        <v>68</v>
      </c>
      <c r="D41" s="50" t="s">
        <v>69</v>
      </c>
      <c r="E41" s="50"/>
      <c r="F41" s="51" t="s">
        <v>70</v>
      </c>
    </row>
    <row r="42" ht="27" customHeight="1" spans="1:7">
      <c r="A42" s="44"/>
      <c r="B42" s="44"/>
      <c r="C42" s="44"/>
      <c r="D42" s="50" t="s">
        <v>71</v>
      </c>
      <c r="E42" s="50"/>
      <c r="F42" s="51" t="s">
        <v>70</v>
      </c>
    </row>
    <row r="43" ht="27" customHeight="1" spans="1:7">
      <c r="A43" s="44"/>
      <c r="B43" s="44"/>
      <c r="C43" s="44"/>
      <c r="D43" s="50" t="s">
        <v>72</v>
      </c>
      <c r="E43" s="50"/>
      <c r="F43" s="51" t="s">
        <v>73</v>
      </c>
    </row>
    <row r="44" ht="27" customHeight="1" spans="1:7">
      <c r="A44" s="44"/>
      <c r="B44" s="44"/>
      <c r="C44" s="44"/>
      <c r="D44" s="50" t="s">
        <v>74</v>
      </c>
      <c r="E44" s="50"/>
      <c r="F44" s="51">
        <v>1</v>
      </c>
    </row>
    <row r="45" ht="27" customHeight="1" spans="1:7">
      <c r="A45" s="44"/>
      <c r="B45" s="44"/>
      <c r="C45" s="44"/>
      <c r="D45" s="50" t="s">
        <v>75</v>
      </c>
      <c r="E45" s="50"/>
      <c r="F45" s="51" t="s">
        <v>76</v>
      </c>
    </row>
    <row r="46" ht="27" customHeight="1" spans="1:7">
      <c r="A46" s="44"/>
      <c r="B46" s="44" t="s">
        <v>77</v>
      </c>
      <c r="C46" s="44" t="s">
        <v>78</v>
      </c>
      <c r="D46" s="47" t="s">
        <v>79</v>
      </c>
      <c r="E46" s="47"/>
      <c r="F46" s="51" t="s">
        <v>65</v>
      </c>
    </row>
    <row r="47" s="31" customFormat="1" ht="30" customHeight="1" spans="1:7">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354166666666667" header="0.298611111111111" footer="0.298611111111111"/>
  <pageSetup paperSize="9" scale="81" fitToHeight="0" orientation="portrait" horizontalDpi="600"/>
  <headerFooter/>
  <rowBreaks count="1" manualBreakCount="1">
    <brk id="4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91</v>
      </c>
      <c r="E6" s="41" t="s">
        <v>9</v>
      </c>
      <c r="F6" s="43" t="s">
        <v>92</v>
      </c>
    </row>
    <row r="7" ht="27" customHeight="1" spans="1:6">
      <c r="A7" s="44" t="s">
        <v>11</v>
      </c>
      <c r="B7" s="44"/>
      <c r="C7" s="44"/>
      <c r="D7" s="45"/>
      <c r="E7" s="46"/>
      <c r="F7" s="46"/>
    </row>
    <row r="8" ht="60" customHeight="1" spans="1:6">
      <c r="A8" s="44" t="s">
        <v>12</v>
      </c>
      <c r="B8" s="47" t="s">
        <v>93</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总表!I3</f>
        <v>0</v>
      </c>
    </row>
    <row r="11" ht="27" customHeight="1" spans="1:6">
      <c r="A11" s="44"/>
      <c r="B11" s="44"/>
      <c r="C11" s="44"/>
      <c r="D11" s="48" t="s">
        <v>22</v>
      </c>
      <c r="E11" s="48"/>
      <c r="F11" s="49">
        <f>总表!I4</f>
        <v>0</v>
      </c>
    </row>
    <row r="12" ht="27" customHeight="1" spans="1:6">
      <c r="A12" s="44"/>
      <c r="B12" s="44"/>
      <c r="C12" s="44"/>
      <c r="D12" s="48" t="s">
        <v>23</v>
      </c>
      <c r="E12" s="48"/>
      <c r="F12" s="49">
        <f>总表!I5</f>
        <v>0</v>
      </c>
    </row>
    <row r="13" ht="27" customHeight="1" spans="1:6">
      <c r="A13" s="44"/>
      <c r="B13" s="44"/>
      <c r="C13" s="44"/>
      <c r="D13" s="48" t="s">
        <v>24</v>
      </c>
      <c r="E13" s="48"/>
      <c r="F13" s="49">
        <f>总表!I6</f>
        <v>0</v>
      </c>
    </row>
    <row r="14" ht="27" customHeight="1" spans="1:6">
      <c r="A14" s="44"/>
      <c r="B14" s="44"/>
      <c r="C14" s="44"/>
      <c r="D14" s="48" t="s">
        <v>25</v>
      </c>
      <c r="E14" s="48"/>
      <c r="F14" s="49">
        <f>总表!I7</f>
        <v>0</v>
      </c>
    </row>
    <row r="15" ht="27" customHeight="1" spans="1:6">
      <c r="A15" s="44"/>
      <c r="B15" s="44"/>
      <c r="C15" s="44"/>
      <c r="D15" s="48" t="s">
        <v>26</v>
      </c>
      <c r="E15" s="48"/>
      <c r="F15" s="49">
        <f>总表!I8</f>
        <v>0</v>
      </c>
    </row>
    <row r="16" ht="27" customHeight="1" spans="1:6">
      <c r="A16" s="44"/>
      <c r="B16" s="44"/>
      <c r="C16" s="44"/>
      <c r="D16" s="48" t="s">
        <v>27</v>
      </c>
      <c r="E16" s="48"/>
      <c r="F16" s="49">
        <f>总表!I9</f>
        <v>0</v>
      </c>
    </row>
    <row r="17" ht="27" customHeight="1" spans="1:6">
      <c r="A17" s="44"/>
      <c r="B17" s="44"/>
      <c r="C17" s="44"/>
      <c r="D17" s="48" t="s">
        <v>28</v>
      </c>
      <c r="E17" s="48"/>
      <c r="F17" s="49">
        <f>总表!I10</f>
        <v>0</v>
      </c>
    </row>
    <row r="18" ht="27" customHeight="1" spans="1:6">
      <c r="A18" s="44"/>
      <c r="B18" s="44"/>
      <c r="C18" s="44"/>
      <c r="D18" s="48" t="s">
        <v>29</v>
      </c>
      <c r="E18" s="48"/>
      <c r="F18" s="49">
        <f>总表!I11</f>
        <v>0</v>
      </c>
    </row>
    <row r="19" ht="27" customHeight="1" spans="1:6">
      <c r="A19" s="44"/>
      <c r="B19" s="44"/>
      <c r="C19" s="44"/>
      <c r="D19" s="48" t="s">
        <v>30</v>
      </c>
      <c r="E19" s="48"/>
      <c r="F19" s="49">
        <f>总表!I12</f>
        <v>0</v>
      </c>
    </row>
    <row r="20" ht="33" customHeight="1" spans="1:6">
      <c r="A20" s="44"/>
      <c r="B20" s="44"/>
      <c r="C20" s="44"/>
      <c r="D20" s="48" t="s">
        <v>31</v>
      </c>
      <c r="E20" s="48"/>
      <c r="F20" s="49">
        <f>总表!I13</f>
        <v>0</v>
      </c>
    </row>
    <row r="21" ht="27" customHeight="1" spans="1:6">
      <c r="A21" s="44"/>
      <c r="B21" s="44"/>
      <c r="C21" s="44"/>
      <c r="D21" s="48" t="s">
        <v>32</v>
      </c>
      <c r="E21" s="48"/>
      <c r="F21" s="49">
        <f>总表!I14</f>
        <v>0</v>
      </c>
    </row>
    <row r="22" ht="27" customHeight="1" spans="1:6">
      <c r="A22" s="44"/>
      <c r="B22" s="44"/>
      <c r="C22" s="44"/>
      <c r="D22" s="48" t="s">
        <v>33</v>
      </c>
      <c r="E22" s="48"/>
      <c r="F22" s="49">
        <f>总表!I15</f>
        <v>0</v>
      </c>
    </row>
    <row r="23" ht="27" customHeight="1" spans="1:6">
      <c r="A23" s="44"/>
      <c r="B23" s="44"/>
      <c r="C23" s="44"/>
      <c r="D23" s="48" t="s">
        <v>34</v>
      </c>
      <c r="E23" s="48"/>
      <c r="F23" s="49">
        <f>总表!I16</f>
        <v>0</v>
      </c>
    </row>
    <row r="24" ht="27" customHeight="1" spans="1:6">
      <c r="A24" s="44"/>
      <c r="B24" s="44"/>
      <c r="C24" s="44"/>
      <c r="D24" s="48" t="s">
        <v>35</v>
      </c>
      <c r="E24" s="48"/>
      <c r="F24" s="49">
        <f>总表!I17</f>
        <v>0</v>
      </c>
    </row>
    <row r="25" ht="27" customHeight="1" spans="1:6">
      <c r="A25" s="44"/>
      <c r="B25" s="44"/>
      <c r="C25" s="44"/>
      <c r="D25" s="48" t="s">
        <v>36</v>
      </c>
      <c r="E25" s="48"/>
      <c r="F25" s="49">
        <f>总表!I18</f>
        <v>0</v>
      </c>
    </row>
    <row r="26" ht="27" customHeight="1" spans="1:6">
      <c r="A26" s="44"/>
      <c r="B26" s="44"/>
      <c r="C26" s="44"/>
      <c r="D26" s="48" t="s">
        <v>37</v>
      </c>
      <c r="E26" s="48"/>
      <c r="F26" s="49">
        <f>总表!I19</f>
        <v>0</v>
      </c>
    </row>
    <row r="27" ht="27" customHeight="1" spans="1:6">
      <c r="A27" s="44"/>
      <c r="B27" s="44"/>
      <c r="C27" s="44"/>
      <c r="D27" s="48" t="s">
        <v>38</v>
      </c>
      <c r="E27" s="48"/>
      <c r="F27" s="49">
        <f>总表!I20</f>
        <v>0</v>
      </c>
    </row>
    <row r="28" ht="27" customHeight="1" spans="1:6">
      <c r="A28" s="44"/>
      <c r="B28" s="44"/>
      <c r="C28" s="44"/>
      <c r="D28" s="48" t="s">
        <v>39</v>
      </c>
      <c r="E28" s="48"/>
      <c r="F28" s="49">
        <f>总表!I21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O46"/>
  <sheetViews>
    <sheetView showZeros="0" tabSelected="1" view="pageBreakPreview" zoomScale="85" zoomScaleNormal="85" topLeftCell="A17" workbookViewId="0">
      <selection activeCell="G26" sqref="G26"/>
    </sheetView>
  </sheetViews>
  <sheetFormatPr defaultColWidth="9" defaultRowHeight="13.5"/>
  <cols>
    <col min="1" max="1" width="9.55833333333333" style="31" customWidth="1"/>
    <col min="2" max="3" width="11.775" style="31" customWidth="1"/>
    <col min="4" max="4" width="16.1416666666667" style="31" customWidth="1"/>
    <col min="5" max="5" width="20.775" style="31" customWidth="1"/>
    <col min="6" max="6" width="14.0083333333333" style="31" customWidth="1"/>
    <col min="7" max="7" width="15.1416666666667" style="31" customWidth="1"/>
    <col min="8" max="8" width="20.775" style="31" customWidth="1"/>
    <col min="9" max="16384" width="9" style="31"/>
  </cols>
  <sheetData>
    <row r="2" s="56" customFormat="1" ht="16" customHeight="1" spans="1:15">
      <c r="A2" s="32" t="s">
        <v>94</v>
      </c>
      <c r="B2" s="33"/>
      <c r="C2" s="33"/>
      <c r="D2" s="33"/>
      <c r="E2" s="33"/>
      <c r="F2" s="33"/>
      <c r="G2" s="34"/>
      <c r="H2" s="34"/>
    </row>
    <row r="3" s="56" customFormat="1" ht="44" customHeight="1" spans="1:15">
      <c r="A3" s="35" t="s">
        <v>95</v>
      </c>
      <c r="B3" s="35"/>
      <c r="C3" s="35"/>
      <c r="D3" s="35"/>
      <c r="E3" s="35"/>
      <c r="F3" s="35"/>
      <c r="G3" s="35"/>
      <c r="H3" s="35"/>
      <c r="J3" s="35"/>
      <c r="K3" s="35"/>
      <c r="L3" s="35"/>
      <c r="M3" s="35"/>
      <c r="N3" s="35"/>
      <c r="O3" s="35"/>
    </row>
    <row r="4" s="56" customFormat="1" ht="16" customHeight="1" spans="1:15">
      <c r="A4" s="36" t="s">
        <v>2</v>
      </c>
      <c r="B4" s="36"/>
      <c r="C4" s="36"/>
      <c r="D4" s="36"/>
      <c r="E4" s="36"/>
      <c r="F4" s="36"/>
      <c r="G4" s="36"/>
      <c r="H4" s="36"/>
    </row>
    <row r="5" ht="27" customHeight="1" spans="1:15">
      <c r="A5" s="65" t="s">
        <v>96</v>
      </c>
      <c r="B5" s="66"/>
      <c r="C5" s="66"/>
      <c r="D5" s="67" t="s">
        <v>97</v>
      </c>
      <c r="E5" s="67"/>
      <c r="F5" s="67"/>
      <c r="G5" s="67"/>
      <c r="H5" s="66"/>
    </row>
    <row r="6" ht="27" customHeight="1" spans="1:15">
      <c r="A6" s="65" t="s">
        <v>5</v>
      </c>
      <c r="B6" s="66"/>
      <c r="C6" s="66"/>
      <c r="D6" s="67" t="s">
        <v>6</v>
      </c>
      <c r="E6" s="67"/>
      <c r="F6" s="67"/>
      <c r="G6" s="67"/>
      <c r="H6" s="66"/>
    </row>
    <row r="7" ht="27" customHeight="1" spans="1:15">
      <c r="A7" s="68" t="s">
        <v>98</v>
      </c>
      <c r="B7" s="68"/>
      <c r="C7" s="68"/>
      <c r="D7" s="69" t="s">
        <v>99</v>
      </c>
      <c r="E7" s="70"/>
      <c r="F7" s="68" t="s">
        <v>100</v>
      </c>
      <c r="G7" s="68"/>
      <c r="H7" s="68" t="s">
        <v>101</v>
      </c>
    </row>
    <row r="8" ht="27" customHeight="1" spans="1:15">
      <c r="A8" s="71" t="s">
        <v>102</v>
      </c>
      <c r="B8" s="71"/>
      <c r="C8" s="71"/>
      <c r="D8" s="72"/>
      <c r="E8" s="71" t="s">
        <v>103</v>
      </c>
      <c r="F8" s="73" t="s">
        <v>104</v>
      </c>
      <c r="G8" s="74"/>
      <c r="H8" s="71" t="s">
        <v>105</v>
      </c>
    </row>
    <row r="9" ht="22" customHeight="1" spans="1:15">
      <c r="A9" s="71"/>
      <c r="B9" s="71"/>
      <c r="C9" s="71"/>
      <c r="D9" s="71" t="s">
        <v>106</v>
      </c>
      <c r="E9" s="75">
        <v>10234</v>
      </c>
      <c r="F9" s="76">
        <v>8112.82</v>
      </c>
      <c r="G9" s="77"/>
      <c r="H9" s="78">
        <f>F9/E9</f>
        <v>0.792732069572015</v>
      </c>
    </row>
    <row r="10" ht="22" customHeight="1" spans="1:15">
      <c r="A10" s="71"/>
      <c r="B10" s="71"/>
      <c r="C10" s="71"/>
      <c r="D10" s="71" t="s">
        <v>107</v>
      </c>
      <c r="E10" s="79">
        <f>总表!K2</f>
        <v>10234</v>
      </c>
      <c r="F10" s="80">
        <v>8112.82</v>
      </c>
      <c r="G10" s="81"/>
      <c r="H10" s="78">
        <f>F10/E10</f>
        <v>0.792732069572015</v>
      </c>
    </row>
    <row r="11" ht="22" customHeight="1" spans="1:15">
      <c r="A11" s="71"/>
      <c r="B11" s="71"/>
      <c r="C11" s="71"/>
      <c r="D11" s="71" t="s">
        <v>108</v>
      </c>
      <c r="E11" s="82"/>
      <c r="F11" s="83"/>
      <c r="G11" s="84"/>
      <c r="H11" s="82"/>
    </row>
    <row r="12" ht="22" customHeight="1" spans="1:15">
      <c r="A12" s="71"/>
      <c r="B12" s="71"/>
      <c r="C12" s="71"/>
      <c r="D12" s="71" t="s">
        <v>109</v>
      </c>
      <c r="E12" s="82"/>
      <c r="F12" s="83"/>
      <c r="G12" s="84"/>
      <c r="H12" s="82"/>
    </row>
    <row r="13" ht="22" customHeight="1" spans="1:15">
      <c r="A13" s="71" t="s">
        <v>110</v>
      </c>
      <c r="B13" s="71"/>
      <c r="C13" s="71"/>
      <c r="D13" s="71"/>
      <c r="E13" s="85" t="s">
        <v>111</v>
      </c>
      <c r="F13" s="85"/>
      <c r="G13" s="85"/>
      <c r="H13" s="85" t="s">
        <v>112</v>
      </c>
    </row>
    <row r="14" ht="26" customHeight="1" spans="1:15">
      <c r="A14" s="71"/>
      <c r="B14" s="71"/>
      <c r="C14" s="71"/>
      <c r="D14" s="71" t="s">
        <v>113</v>
      </c>
      <c r="E14" s="86" t="s">
        <v>114</v>
      </c>
      <c r="F14" s="86"/>
      <c r="G14" s="86"/>
      <c r="H14" s="85"/>
    </row>
    <row r="15" ht="83" customHeight="1" spans="1:15">
      <c r="A15" s="71"/>
      <c r="B15" s="71"/>
      <c r="C15" s="71"/>
      <c r="D15" s="71" t="s">
        <v>115</v>
      </c>
      <c r="E15" s="86" t="s">
        <v>116</v>
      </c>
      <c r="F15" s="86"/>
      <c r="G15" s="86"/>
      <c r="H15" s="85"/>
    </row>
    <row r="16" ht="26" customHeight="1" spans="1:15">
      <c r="A16" s="71"/>
      <c r="B16" s="71"/>
      <c r="C16" s="71"/>
      <c r="D16" s="71" t="s">
        <v>117</v>
      </c>
      <c r="E16" s="86" t="s">
        <v>118</v>
      </c>
      <c r="F16" s="86"/>
      <c r="G16" s="86"/>
      <c r="H16" s="85"/>
    </row>
    <row r="17" ht="22" customHeight="1" spans="1:8">
      <c r="A17" s="71"/>
      <c r="B17" s="71"/>
      <c r="C17" s="71"/>
      <c r="D17" s="71" t="s">
        <v>119</v>
      </c>
      <c r="E17" s="86" t="s">
        <v>120</v>
      </c>
      <c r="F17" s="86"/>
      <c r="G17" s="86"/>
      <c r="H17" s="85"/>
    </row>
    <row r="18" ht="22" customHeight="1" spans="1:8">
      <c r="A18" s="71"/>
      <c r="B18" s="71"/>
      <c r="C18" s="71"/>
      <c r="D18" s="71" t="s">
        <v>121</v>
      </c>
      <c r="E18" s="86" t="s">
        <v>122</v>
      </c>
      <c r="F18" s="86"/>
      <c r="G18" s="86"/>
      <c r="H18" s="85"/>
    </row>
    <row r="19" ht="22" customHeight="1" spans="1:8">
      <c r="A19" s="71"/>
      <c r="B19" s="71"/>
      <c r="C19" s="71"/>
      <c r="D19" s="71" t="s">
        <v>123</v>
      </c>
      <c r="E19" s="86" t="s">
        <v>124</v>
      </c>
      <c r="F19" s="86"/>
      <c r="G19" s="86"/>
      <c r="H19" s="85"/>
    </row>
    <row r="20" ht="22" customHeight="1" spans="1:8">
      <c r="A20" s="71"/>
      <c r="B20" s="71"/>
      <c r="C20" s="71"/>
      <c r="D20" s="71" t="s">
        <v>125</v>
      </c>
      <c r="E20" s="86" t="s">
        <v>126</v>
      </c>
      <c r="F20" s="86"/>
      <c r="G20" s="86"/>
      <c r="H20" s="85"/>
    </row>
    <row r="21" ht="22" customHeight="1" spans="1:8">
      <c r="A21" s="71"/>
      <c r="B21" s="71" t="s">
        <v>127</v>
      </c>
      <c r="C21" s="71"/>
      <c r="D21" s="71"/>
      <c r="E21" s="71"/>
      <c r="F21" s="87" t="s">
        <v>128</v>
      </c>
      <c r="G21" s="87"/>
      <c r="H21" s="88"/>
    </row>
    <row r="22" ht="60" customHeight="1" spans="1:8">
      <c r="A22" s="71" t="s">
        <v>129</v>
      </c>
      <c r="B22" s="83" t="s">
        <v>130</v>
      </c>
      <c r="C22" s="89"/>
      <c r="D22" s="89"/>
      <c r="E22" s="84"/>
      <c r="F22" s="82" t="s">
        <v>131</v>
      </c>
      <c r="G22" s="82"/>
      <c r="H22" s="82"/>
    </row>
    <row r="23" ht="24" customHeight="1" spans="1:8">
      <c r="A23" s="72" t="s">
        <v>14</v>
      </c>
      <c r="B23" s="72" t="s">
        <v>15</v>
      </c>
      <c r="C23" s="72" t="s">
        <v>16</v>
      </c>
      <c r="D23" s="72" t="s">
        <v>17</v>
      </c>
      <c r="E23" s="72"/>
      <c r="F23" s="72" t="s">
        <v>18</v>
      </c>
      <c r="G23" s="74" t="s">
        <v>132</v>
      </c>
      <c r="H23" s="74" t="s">
        <v>133</v>
      </c>
    </row>
    <row r="24" ht="37" customHeight="1" spans="1:8">
      <c r="A24" s="72"/>
      <c r="B24" s="72" t="s">
        <v>134</v>
      </c>
      <c r="C24" s="90" t="s">
        <v>20</v>
      </c>
      <c r="D24" s="91" t="s">
        <v>28</v>
      </c>
      <c r="E24" s="91"/>
      <c r="F24" s="92">
        <f>总表!K10</f>
        <v>90</v>
      </c>
      <c r="G24" s="92">
        <v>54</v>
      </c>
      <c r="H24" s="93" t="s">
        <v>135</v>
      </c>
    </row>
    <row r="25" ht="24" customHeight="1" spans="1:8">
      <c r="A25" s="72"/>
      <c r="B25" s="72"/>
      <c r="C25" s="94"/>
      <c r="D25" s="91" t="s">
        <v>30</v>
      </c>
      <c r="E25" s="91"/>
      <c r="F25" s="92">
        <f>总表!K12</f>
        <v>59</v>
      </c>
      <c r="G25" s="92">
        <v>59.3</v>
      </c>
      <c r="H25" s="92">
        <v>0</v>
      </c>
    </row>
    <row r="26" ht="24" customHeight="1" spans="1:8">
      <c r="A26" s="72"/>
      <c r="B26" s="72"/>
      <c r="C26" s="94"/>
      <c r="D26" s="91" t="s">
        <v>32</v>
      </c>
      <c r="E26" s="91"/>
      <c r="F26" s="92">
        <f>总表!K14</f>
        <v>2400</v>
      </c>
      <c r="G26" s="92">
        <v>2428</v>
      </c>
      <c r="H26" s="92"/>
    </row>
    <row r="27" ht="24" customHeight="1" spans="1:8">
      <c r="A27" s="72"/>
      <c r="B27" s="72"/>
      <c r="C27" s="94"/>
      <c r="D27" s="91" t="s">
        <v>33</v>
      </c>
      <c r="E27" s="91"/>
      <c r="F27" s="92">
        <f>总表!K15</f>
        <v>5</v>
      </c>
      <c r="G27" s="92">
        <v>5</v>
      </c>
      <c r="H27" s="92"/>
    </row>
    <row r="28" ht="24" customHeight="1" spans="1:8">
      <c r="A28" s="72"/>
      <c r="B28" s="72"/>
      <c r="C28" s="95"/>
      <c r="D28" s="91" t="s">
        <v>34</v>
      </c>
      <c r="E28" s="91"/>
      <c r="F28" s="92">
        <f>总表!K16</f>
        <v>80</v>
      </c>
      <c r="G28" s="92">
        <v>80</v>
      </c>
      <c r="H28" s="92"/>
    </row>
    <row r="29" ht="24" customHeight="1" spans="1:8">
      <c r="A29" s="72"/>
      <c r="B29" s="72"/>
      <c r="C29" s="72" t="s">
        <v>40</v>
      </c>
      <c r="D29" s="96" t="s">
        <v>41</v>
      </c>
      <c r="E29" s="96"/>
      <c r="F29" s="97" t="s">
        <v>42</v>
      </c>
      <c r="G29" s="98">
        <v>0.9</v>
      </c>
      <c r="H29" s="97"/>
    </row>
    <row r="30" ht="24" customHeight="1" spans="1:8">
      <c r="A30" s="72"/>
      <c r="B30" s="72"/>
      <c r="C30" s="72"/>
      <c r="D30" s="96" t="s">
        <v>43</v>
      </c>
      <c r="E30" s="96"/>
      <c r="F30" s="97" t="s">
        <v>44</v>
      </c>
      <c r="G30" s="98">
        <v>0.9</v>
      </c>
      <c r="H30" s="97"/>
    </row>
    <row r="31" ht="24" customHeight="1" spans="1:8">
      <c r="A31" s="72"/>
      <c r="B31" s="72"/>
      <c r="C31" s="72"/>
      <c r="D31" s="96" t="s">
        <v>45</v>
      </c>
      <c r="E31" s="96"/>
      <c r="F31" s="97" t="s">
        <v>42</v>
      </c>
      <c r="G31" s="98">
        <v>0.9</v>
      </c>
      <c r="H31" s="97"/>
    </row>
    <row r="32" ht="41" customHeight="1" spans="1:8">
      <c r="A32" s="72"/>
      <c r="B32" s="72"/>
      <c r="C32" s="72"/>
      <c r="D32" s="99" t="s">
        <v>46</v>
      </c>
      <c r="E32" s="99"/>
      <c r="F32" s="97" t="s">
        <v>47</v>
      </c>
      <c r="G32" s="98">
        <v>0.9</v>
      </c>
      <c r="H32" s="97"/>
    </row>
    <row r="33" ht="24" customHeight="1" spans="1:8">
      <c r="A33" s="72"/>
      <c r="B33" s="72"/>
      <c r="C33" s="72"/>
      <c r="D33" s="96" t="s">
        <v>48</v>
      </c>
      <c r="E33" s="96"/>
      <c r="F33" s="97" t="s">
        <v>49</v>
      </c>
      <c r="G33" s="100" t="s">
        <v>136</v>
      </c>
      <c r="H33" s="97" t="s">
        <v>137</v>
      </c>
    </row>
    <row r="34" ht="24" customHeight="1" spans="1:8">
      <c r="A34" s="72"/>
      <c r="B34" s="72"/>
      <c r="C34" s="90" t="s">
        <v>50</v>
      </c>
      <c r="D34" s="101" t="s">
        <v>53</v>
      </c>
      <c r="E34" s="102"/>
      <c r="F34" s="97" t="s">
        <v>54</v>
      </c>
      <c r="G34" s="98">
        <v>1</v>
      </c>
      <c r="H34" s="97"/>
    </row>
    <row r="35" ht="29" customHeight="1" spans="1:8">
      <c r="A35" s="72"/>
      <c r="B35" s="72"/>
      <c r="C35" s="95"/>
      <c r="D35" s="103" t="s">
        <v>51</v>
      </c>
      <c r="E35" s="103"/>
      <c r="F35" s="97" t="s">
        <v>52</v>
      </c>
      <c r="G35" s="97">
        <v>79.27</v>
      </c>
      <c r="H35" s="97"/>
    </row>
    <row r="36" ht="24" customHeight="1" spans="1:8">
      <c r="A36" s="72"/>
      <c r="B36" s="72" t="s">
        <v>55</v>
      </c>
      <c r="C36" s="72" t="s">
        <v>56</v>
      </c>
      <c r="D36" s="96" t="s">
        <v>57</v>
      </c>
      <c r="E36" s="96"/>
      <c r="F36" s="97" t="s">
        <v>58</v>
      </c>
      <c r="G36" s="98">
        <v>0.9</v>
      </c>
      <c r="H36" s="97"/>
    </row>
    <row r="37" ht="24" customHeight="1" spans="1:8">
      <c r="A37" s="72"/>
      <c r="B37" s="72"/>
      <c r="C37" s="72"/>
      <c r="D37" s="96" t="s">
        <v>59</v>
      </c>
      <c r="E37" s="96"/>
      <c r="F37" s="97" t="s">
        <v>60</v>
      </c>
      <c r="G37" s="98">
        <v>1</v>
      </c>
      <c r="H37" s="97"/>
    </row>
    <row r="38" ht="24" customHeight="1" spans="1:8">
      <c r="A38" s="72"/>
      <c r="B38" s="72"/>
      <c r="C38" s="72" t="s">
        <v>61</v>
      </c>
      <c r="D38" s="96" t="s">
        <v>62</v>
      </c>
      <c r="E38" s="96"/>
      <c r="F38" s="97" t="s">
        <v>63</v>
      </c>
      <c r="G38" s="98">
        <v>0.9</v>
      </c>
      <c r="H38" s="97"/>
    </row>
    <row r="39" ht="24" customHeight="1" spans="1:8">
      <c r="A39" s="72"/>
      <c r="B39" s="72"/>
      <c r="C39" s="72"/>
      <c r="D39" s="96" t="s">
        <v>64</v>
      </c>
      <c r="E39" s="96"/>
      <c r="F39" s="97" t="s">
        <v>65</v>
      </c>
      <c r="G39" s="97" t="s">
        <v>65</v>
      </c>
      <c r="H39" s="97"/>
    </row>
    <row r="40" ht="24" customHeight="1" spans="1:8">
      <c r="A40" s="72"/>
      <c r="B40" s="72"/>
      <c r="C40" s="72"/>
      <c r="D40" s="96" t="s">
        <v>66</v>
      </c>
      <c r="E40" s="96"/>
      <c r="F40" s="97" t="s">
        <v>67</v>
      </c>
      <c r="G40" s="98">
        <v>0.9</v>
      </c>
      <c r="H40" s="97"/>
    </row>
    <row r="41" ht="24" customHeight="1" spans="1:8">
      <c r="A41" s="72"/>
      <c r="B41" s="72"/>
      <c r="C41" s="72" t="s">
        <v>68</v>
      </c>
      <c r="D41" s="96" t="s">
        <v>69</v>
      </c>
      <c r="E41" s="96"/>
      <c r="F41" s="97" t="s">
        <v>70</v>
      </c>
      <c r="G41" s="98">
        <v>0.7</v>
      </c>
      <c r="H41" s="97"/>
    </row>
    <row r="42" ht="24" customHeight="1" spans="1:8">
      <c r="A42" s="72"/>
      <c r="B42" s="72"/>
      <c r="C42" s="72"/>
      <c r="D42" s="96" t="s">
        <v>71</v>
      </c>
      <c r="E42" s="96"/>
      <c r="F42" s="97" t="s">
        <v>70</v>
      </c>
      <c r="G42" s="98">
        <v>0.8</v>
      </c>
      <c r="H42" s="97"/>
    </row>
    <row r="43" ht="24" customHeight="1" spans="1:8">
      <c r="A43" s="72"/>
      <c r="B43" s="72"/>
      <c r="C43" s="72"/>
      <c r="D43" s="96" t="s">
        <v>72</v>
      </c>
      <c r="E43" s="96"/>
      <c r="F43" s="97" t="s">
        <v>73</v>
      </c>
      <c r="G43" s="100" t="s">
        <v>136</v>
      </c>
      <c r="H43" s="97" t="s">
        <v>137</v>
      </c>
    </row>
    <row r="44" ht="24" customHeight="1" spans="1:8">
      <c r="A44" s="72"/>
      <c r="B44" s="72"/>
      <c r="C44" s="72"/>
      <c r="D44" s="96" t="s">
        <v>75</v>
      </c>
      <c r="E44" s="96"/>
      <c r="F44" s="97" t="s">
        <v>76</v>
      </c>
      <c r="G44" s="98">
        <v>0.9</v>
      </c>
      <c r="H44" s="97"/>
    </row>
    <row r="45" ht="35" customHeight="1" spans="1:8">
      <c r="A45" s="72"/>
      <c r="B45" s="72" t="s">
        <v>77</v>
      </c>
      <c r="C45" s="72" t="s">
        <v>78</v>
      </c>
      <c r="D45" s="82" t="s">
        <v>79</v>
      </c>
      <c r="E45" s="82"/>
      <c r="F45" s="97" t="s">
        <v>65</v>
      </c>
      <c r="G45" s="97" t="s">
        <v>65</v>
      </c>
      <c r="H45" s="97"/>
    </row>
    <row r="46" ht="29" customHeight="1" spans="1:8">
      <c r="A46" s="31" t="s">
        <v>138</v>
      </c>
    </row>
  </sheetData>
  <mergeCells count="63">
    <mergeCell ref="B2:H2"/>
    <mergeCell ref="A3:H3"/>
    <mergeCell ref="J3:O3"/>
    <mergeCell ref="A4:H4"/>
    <mergeCell ref="A5:C5"/>
    <mergeCell ref="D5:H5"/>
    <mergeCell ref="A6:C6"/>
    <mergeCell ref="D6:H6"/>
    <mergeCell ref="A7:C7"/>
    <mergeCell ref="D7:E7"/>
    <mergeCell ref="F7:G7"/>
    <mergeCell ref="F8:G8"/>
    <mergeCell ref="F9:G9"/>
    <mergeCell ref="F10:G10"/>
    <mergeCell ref="F11:G11"/>
    <mergeCell ref="F12:G12"/>
    <mergeCell ref="E13:G13"/>
    <mergeCell ref="E14:G14"/>
    <mergeCell ref="E15:G15"/>
    <mergeCell ref="E16:G16"/>
    <mergeCell ref="E17:G17"/>
    <mergeCell ref="E18:G18"/>
    <mergeCell ref="E19:G19"/>
    <mergeCell ref="E20:G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A46:H46"/>
    <mergeCell ref="A23:A45"/>
    <mergeCell ref="B24:B35"/>
    <mergeCell ref="B36:B44"/>
    <mergeCell ref="C24:C28"/>
    <mergeCell ref="C29:C33"/>
    <mergeCell ref="C34:C35"/>
    <mergeCell ref="C36:C37"/>
    <mergeCell ref="C38:C40"/>
    <mergeCell ref="C41:C44"/>
    <mergeCell ref="A8:C12"/>
    <mergeCell ref="A13:C20"/>
  </mergeCells>
  <pageMargins left="0.904861111111111" right="0.700694444444445" top="0.275" bottom="0.751388888888889" header="0.298611111111111" footer="0.298611111111111"/>
  <pageSetup paperSize="9" scale="62"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139</v>
      </c>
      <c r="E6" s="41" t="s">
        <v>9</v>
      </c>
      <c r="F6" s="43" t="s">
        <v>140</v>
      </c>
    </row>
    <row r="7" ht="27" customHeight="1" spans="1:6">
      <c r="A7" s="44" t="s">
        <v>11</v>
      </c>
      <c r="B7" s="44"/>
      <c r="C7" s="44"/>
      <c r="D7" s="45"/>
      <c r="E7" s="46"/>
      <c r="F7" s="46"/>
    </row>
    <row r="8" ht="60" customHeight="1" spans="1:6">
      <c r="A8" s="44" t="s">
        <v>12</v>
      </c>
      <c r="B8" s="47" t="s">
        <v>13</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总表!L3</f>
        <v>0</v>
      </c>
    </row>
    <row r="11" ht="27" customHeight="1" spans="1:6">
      <c r="A11" s="44"/>
      <c r="B11" s="44"/>
      <c r="C11" s="44"/>
      <c r="D11" s="48" t="s">
        <v>22</v>
      </c>
      <c r="E11" s="48"/>
      <c r="F11" s="49">
        <f>总表!L4</f>
        <v>0</v>
      </c>
    </row>
    <row r="12" ht="27" customHeight="1" spans="1:6">
      <c r="A12" s="44"/>
      <c r="B12" s="44"/>
      <c r="C12" s="44"/>
      <c r="D12" s="48" t="s">
        <v>23</v>
      </c>
      <c r="E12" s="48"/>
      <c r="F12" s="49">
        <f>总表!L5</f>
        <v>0</v>
      </c>
    </row>
    <row r="13" ht="27" customHeight="1" spans="1:6">
      <c r="A13" s="44"/>
      <c r="B13" s="44"/>
      <c r="C13" s="44"/>
      <c r="D13" s="48" t="s">
        <v>24</v>
      </c>
      <c r="E13" s="48"/>
      <c r="F13" s="49">
        <f>总表!L6</f>
        <v>0</v>
      </c>
    </row>
    <row r="14" ht="27" customHeight="1" spans="1:6">
      <c r="A14" s="44"/>
      <c r="B14" s="44"/>
      <c r="C14" s="44"/>
      <c r="D14" s="48" t="s">
        <v>25</v>
      </c>
      <c r="E14" s="48"/>
      <c r="F14" s="49">
        <f>总表!L7</f>
        <v>0</v>
      </c>
    </row>
    <row r="15" ht="27" customHeight="1" spans="1:6">
      <c r="A15" s="44"/>
      <c r="B15" s="44"/>
      <c r="C15" s="44"/>
      <c r="D15" s="48" t="s">
        <v>26</v>
      </c>
      <c r="E15" s="48"/>
      <c r="F15" s="49">
        <f>总表!L8</f>
        <v>0</v>
      </c>
    </row>
    <row r="16" ht="27" customHeight="1" spans="1:6">
      <c r="A16" s="44"/>
      <c r="B16" s="44"/>
      <c r="C16" s="44"/>
      <c r="D16" s="48" t="s">
        <v>27</v>
      </c>
      <c r="E16" s="48"/>
      <c r="F16" s="49">
        <f>总表!L9</f>
        <v>0</v>
      </c>
    </row>
    <row r="17" ht="27" customHeight="1" spans="1:6">
      <c r="A17" s="44"/>
      <c r="B17" s="44"/>
      <c r="C17" s="44"/>
      <c r="D17" s="48" t="s">
        <v>28</v>
      </c>
      <c r="E17" s="48"/>
      <c r="F17" s="49">
        <f>总表!L10</f>
        <v>0</v>
      </c>
    </row>
    <row r="18" ht="27" customHeight="1" spans="1:6">
      <c r="A18" s="44"/>
      <c r="B18" s="44"/>
      <c r="C18" s="44"/>
      <c r="D18" s="48" t="s">
        <v>29</v>
      </c>
      <c r="E18" s="48"/>
      <c r="F18" s="49">
        <f>总表!L11</f>
        <v>0</v>
      </c>
    </row>
    <row r="19" ht="27" customHeight="1" spans="1:6">
      <c r="A19" s="44"/>
      <c r="B19" s="44"/>
      <c r="C19" s="44"/>
      <c r="D19" s="48" t="s">
        <v>30</v>
      </c>
      <c r="E19" s="48"/>
      <c r="F19" s="49">
        <f>总表!L12</f>
        <v>0</v>
      </c>
    </row>
    <row r="20" ht="33" customHeight="1" spans="1:6">
      <c r="A20" s="44"/>
      <c r="B20" s="44"/>
      <c r="C20" s="44"/>
      <c r="D20" s="48" t="s">
        <v>31</v>
      </c>
      <c r="E20" s="48"/>
      <c r="F20" s="49">
        <f>总表!L13</f>
        <v>0</v>
      </c>
    </row>
    <row r="21" ht="27" customHeight="1" spans="1:6">
      <c r="A21" s="44"/>
      <c r="B21" s="44"/>
      <c r="C21" s="44"/>
      <c r="D21" s="48" t="s">
        <v>32</v>
      </c>
      <c r="E21" s="48"/>
      <c r="F21" s="49">
        <f>总表!L14</f>
        <v>0</v>
      </c>
    </row>
    <row r="22" ht="27" customHeight="1" spans="1:6">
      <c r="A22" s="44"/>
      <c r="B22" s="44"/>
      <c r="C22" s="44"/>
      <c r="D22" s="48" t="s">
        <v>33</v>
      </c>
      <c r="E22" s="48"/>
      <c r="F22" s="49">
        <f>总表!L15</f>
        <v>0</v>
      </c>
    </row>
    <row r="23" ht="27" customHeight="1" spans="1:6">
      <c r="A23" s="44"/>
      <c r="B23" s="44"/>
      <c r="C23" s="44"/>
      <c r="D23" s="48" t="s">
        <v>34</v>
      </c>
      <c r="E23" s="48"/>
      <c r="F23" s="49">
        <f>总表!L16</f>
        <v>0</v>
      </c>
    </row>
    <row r="24" ht="27" customHeight="1" spans="1:6">
      <c r="A24" s="44"/>
      <c r="B24" s="44"/>
      <c r="C24" s="44"/>
      <c r="D24" s="48" t="s">
        <v>35</v>
      </c>
      <c r="E24" s="48"/>
      <c r="F24" s="49">
        <f>总表!L17</f>
        <v>0</v>
      </c>
    </row>
    <row r="25" ht="27" customHeight="1" spans="1:6">
      <c r="A25" s="44"/>
      <c r="B25" s="44"/>
      <c r="C25" s="44"/>
      <c r="D25" s="48" t="s">
        <v>36</v>
      </c>
      <c r="E25" s="48"/>
      <c r="F25" s="49">
        <f>总表!L18</f>
        <v>0</v>
      </c>
    </row>
    <row r="26" ht="27" customHeight="1" spans="1:6">
      <c r="A26" s="44"/>
      <c r="B26" s="44"/>
      <c r="C26" s="44"/>
      <c r="D26" s="48" t="s">
        <v>37</v>
      </c>
      <c r="E26" s="48"/>
      <c r="F26" s="49">
        <f>总表!L19</f>
        <v>0</v>
      </c>
    </row>
    <row r="27" ht="27" customHeight="1" spans="1:6">
      <c r="A27" s="44"/>
      <c r="B27" s="44"/>
      <c r="C27" s="44"/>
      <c r="D27" s="48" t="s">
        <v>38</v>
      </c>
      <c r="E27" s="48"/>
      <c r="F27" s="49">
        <f>总表!L20</f>
        <v>0</v>
      </c>
    </row>
    <row r="28" ht="27" customHeight="1" spans="1:6">
      <c r="A28" s="44"/>
      <c r="B28" s="44"/>
      <c r="C28" s="44"/>
      <c r="D28" s="48" t="s">
        <v>39</v>
      </c>
      <c r="E28" s="48"/>
      <c r="F28" s="49">
        <f>总表!L21</f>
        <v>0</v>
      </c>
    </row>
    <row r="29" ht="27" customHeight="1" spans="1:6">
      <c r="A29" s="44"/>
      <c r="B29" s="44" t="s">
        <v>19</v>
      </c>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8">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28"/>
    <mergeCell ref="B29: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8"/>
  <sheetViews>
    <sheetView showZeros="0" view="pageBreakPreview" zoomScale="85" zoomScaleNormal="85" workbookViewId="0">
      <selection activeCell="J10" sqref="J10:L12"/>
    </sheetView>
  </sheetViews>
  <sheetFormatPr defaultColWidth="9" defaultRowHeight="13.5" outlineLevelCol="5"/>
  <cols>
    <col min="1" max="1" width="9.55833333333333" style="31" customWidth="1"/>
    <col min="2" max="3" width="11.775" style="31" customWidth="1"/>
    <col min="4" max="4" width="20.775" style="31" customWidth="1"/>
    <col min="5" max="5" width="35.275" style="31" customWidth="1"/>
    <col min="6" max="6" width="20.775" style="31" customWidth="1"/>
    <col min="7" max="16384" width="9" style="31"/>
  </cols>
  <sheetData>
    <row r="1" ht="16" customHeight="1" spans="1:6">
      <c r="A1" s="32" t="s">
        <v>0</v>
      </c>
      <c r="B1" s="33"/>
      <c r="C1" s="33"/>
      <c r="D1" s="33"/>
      <c r="E1" s="33"/>
      <c r="F1" s="34"/>
    </row>
    <row r="2" ht="44" customHeight="1" spans="1:6">
      <c r="A2" s="35" t="s">
        <v>1</v>
      </c>
      <c r="B2" s="35"/>
      <c r="C2" s="35"/>
      <c r="D2" s="35"/>
      <c r="E2" s="35"/>
      <c r="F2" s="35"/>
    </row>
    <row r="3" ht="16" customHeight="1" spans="1:6">
      <c r="A3" s="36" t="s">
        <v>2</v>
      </c>
      <c r="B3" s="36"/>
      <c r="C3" s="36"/>
      <c r="D3" s="36"/>
      <c r="E3" s="36"/>
      <c r="F3" s="36"/>
    </row>
    <row r="4" ht="27" customHeight="1" spans="1:6">
      <c r="A4" s="37" t="s">
        <v>3</v>
      </c>
      <c r="B4" s="38"/>
      <c r="C4" s="38"/>
      <c r="D4" s="38" t="s">
        <v>4</v>
      </c>
      <c r="E4" s="39"/>
      <c r="F4" s="38"/>
    </row>
    <row r="5" ht="27" customHeight="1" spans="1:6">
      <c r="A5" s="37" t="s">
        <v>5</v>
      </c>
      <c r="B5" s="38"/>
      <c r="C5" s="38"/>
      <c r="D5" s="38" t="s">
        <v>6</v>
      </c>
      <c r="E5" s="39"/>
      <c r="F5" s="38"/>
    </row>
    <row r="6" ht="27" customHeight="1" spans="1:6">
      <c r="A6" s="40" t="s">
        <v>7</v>
      </c>
      <c r="B6" s="41"/>
      <c r="C6" s="41"/>
      <c r="D6" s="42" t="s">
        <v>141</v>
      </c>
      <c r="E6" s="41" t="s">
        <v>9</v>
      </c>
      <c r="F6" s="43" t="s">
        <v>142</v>
      </c>
    </row>
    <row r="7" ht="27" customHeight="1" spans="1:6">
      <c r="A7" s="44" t="s">
        <v>11</v>
      </c>
      <c r="B7" s="44"/>
      <c r="C7" s="44"/>
      <c r="D7" s="45"/>
      <c r="E7" s="46"/>
      <c r="F7" s="46"/>
    </row>
    <row r="8" ht="60" customHeight="1" spans="1:6">
      <c r="A8" s="44" t="s">
        <v>12</v>
      </c>
      <c r="B8" s="47" t="s">
        <v>93</v>
      </c>
      <c r="C8" s="47"/>
      <c r="D8" s="47"/>
      <c r="E8" s="47"/>
      <c r="F8" s="47"/>
    </row>
    <row r="9" ht="27" customHeight="1" spans="1:6">
      <c r="A9" s="44" t="s">
        <v>14</v>
      </c>
      <c r="B9" s="44" t="s">
        <v>15</v>
      </c>
      <c r="C9" s="44" t="s">
        <v>16</v>
      </c>
      <c r="D9" s="44" t="s">
        <v>17</v>
      </c>
      <c r="E9" s="44"/>
      <c r="F9" s="44" t="s">
        <v>18</v>
      </c>
    </row>
    <row r="10" ht="27" customHeight="1" spans="1:6">
      <c r="A10" s="44"/>
      <c r="B10" s="44" t="s">
        <v>19</v>
      </c>
      <c r="C10" s="44" t="s">
        <v>20</v>
      </c>
      <c r="D10" s="48" t="s">
        <v>21</v>
      </c>
      <c r="E10" s="48"/>
      <c r="F10" s="49">
        <f>总表!M3</f>
        <v>0</v>
      </c>
    </row>
    <row r="11" ht="27" customHeight="1" spans="1:6">
      <c r="A11" s="44"/>
      <c r="B11" s="44"/>
      <c r="C11" s="44"/>
      <c r="D11" s="48" t="s">
        <v>22</v>
      </c>
      <c r="E11" s="48"/>
      <c r="F11" s="49">
        <f>总表!M4</f>
        <v>0</v>
      </c>
    </row>
    <row r="12" ht="27" customHeight="1" spans="1:6">
      <c r="A12" s="44"/>
      <c r="B12" s="44"/>
      <c r="C12" s="44"/>
      <c r="D12" s="48" t="s">
        <v>23</v>
      </c>
      <c r="E12" s="48"/>
      <c r="F12" s="49">
        <f>总表!M5</f>
        <v>0</v>
      </c>
    </row>
    <row r="13" ht="27" customHeight="1" spans="1:6">
      <c r="A13" s="44"/>
      <c r="B13" s="44"/>
      <c r="C13" s="44"/>
      <c r="D13" s="48" t="s">
        <v>24</v>
      </c>
      <c r="E13" s="48"/>
      <c r="F13" s="49">
        <f>总表!M6</f>
        <v>0</v>
      </c>
    </row>
    <row r="14" ht="27" customHeight="1" spans="1:6">
      <c r="A14" s="44"/>
      <c r="B14" s="44"/>
      <c r="C14" s="44"/>
      <c r="D14" s="48" t="s">
        <v>25</v>
      </c>
      <c r="E14" s="48"/>
      <c r="F14" s="49">
        <f>总表!M7</f>
        <v>0</v>
      </c>
    </row>
    <row r="15" ht="27" customHeight="1" spans="1:6">
      <c r="A15" s="44"/>
      <c r="B15" s="44"/>
      <c r="C15" s="44"/>
      <c r="D15" s="48" t="s">
        <v>26</v>
      </c>
      <c r="E15" s="48"/>
      <c r="F15" s="49">
        <f>总表!M8</f>
        <v>0</v>
      </c>
    </row>
    <row r="16" ht="27" customHeight="1" spans="1:6">
      <c r="A16" s="44"/>
      <c r="B16" s="44"/>
      <c r="C16" s="44"/>
      <c r="D16" s="48" t="s">
        <v>27</v>
      </c>
      <c r="E16" s="48"/>
      <c r="F16" s="49">
        <f>总表!M9</f>
        <v>0</v>
      </c>
    </row>
    <row r="17" ht="27" customHeight="1" spans="1:6">
      <c r="A17" s="44"/>
      <c r="B17" s="44"/>
      <c r="C17" s="44"/>
      <c r="D17" s="48" t="s">
        <v>28</v>
      </c>
      <c r="E17" s="48"/>
      <c r="F17" s="49">
        <f>总表!M10</f>
        <v>0</v>
      </c>
    </row>
    <row r="18" ht="27" customHeight="1" spans="1:6">
      <c r="A18" s="44"/>
      <c r="B18" s="44"/>
      <c r="C18" s="44"/>
      <c r="D18" s="48" t="s">
        <v>29</v>
      </c>
      <c r="E18" s="48"/>
      <c r="F18" s="49">
        <f>总表!M11</f>
        <v>0</v>
      </c>
    </row>
    <row r="19" ht="27" customHeight="1" spans="1:6">
      <c r="A19" s="44"/>
      <c r="B19" s="44"/>
      <c r="C19" s="44"/>
      <c r="D19" s="48" t="s">
        <v>30</v>
      </c>
      <c r="E19" s="48"/>
      <c r="F19" s="49">
        <f>总表!M12</f>
        <v>0</v>
      </c>
    </row>
    <row r="20" ht="33" customHeight="1" spans="1:6">
      <c r="A20" s="44"/>
      <c r="B20" s="44"/>
      <c r="C20" s="44"/>
      <c r="D20" s="48" t="s">
        <v>31</v>
      </c>
      <c r="E20" s="48"/>
      <c r="F20" s="49">
        <f>总表!M13</f>
        <v>0</v>
      </c>
    </row>
    <row r="21" ht="27" customHeight="1" spans="1:6">
      <c r="A21" s="44"/>
      <c r="B21" s="44"/>
      <c r="C21" s="44"/>
      <c r="D21" s="48" t="s">
        <v>32</v>
      </c>
      <c r="E21" s="48"/>
      <c r="F21" s="49">
        <f>总表!M14</f>
        <v>0</v>
      </c>
    </row>
    <row r="22" ht="27" customHeight="1" spans="1:6">
      <c r="A22" s="44"/>
      <c r="B22" s="44"/>
      <c r="C22" s="44"/>
      <c r="D22" s="48" t="s">
        <v>33</v>
      </c>
      <c r="E22" s="48"/>
      <c r="F22" s="49">
        <f>总表!M15</f>
        <v>0</v>
      </c>
    </row>
    <row r="23" ht="27" customHeight="1" spans="1:6">
      <c r="A23" s="44"/>
      <c r="B23" s="44"/>
      <c r="C23" s="44"/>
      <c r="D23" s="48" t="s">
        <v>34</v>
      </c>
      <c r="E23" s="48"/>
      <c r="F23" s="49">
        <f>总表!M16</f>
        <v>0</v>
      </c>
    </row>
    <row r="24" ht="27" customHeight="1" spans="1:6">
      <c r="A24" s="44"/>
      <c r="B24" s="44"/>
      <c r="C24" s="44"/>
      <c r="D24" s="48" t="s">
        <v>35</v>
      </c>
      <c r="E24" s="48"/>
      <c r="F24" s="49">
        <f>总表!M17</f>
        <v>0</v>
      </c>
    </row>
    <row r="25" ht="27" customHeight="1" spans="1:6">
      <c r="A25" s="44"/>
      <c r="B25" s="44"/>
      <c r="C25" s="44"/>
      <c r="D25" s="48" t="s">
        <v>36</v>
      </c>
      <c r="E25" s="48"/>
      <c r="F25" s="49">
        <f>总表!M18</f>
        <v>0</v>
      </c>
    </row>
    <row r="26" ht="27" customHeight="1" spans="1:6">
      <c r="A26" s="44"/>
      <c r="B26" s="44"/>
      <c r="C26" s="44"/>
      <c r="D26" s="48" t="s">
        <v>37</v>
      </c>
      <c r="E26" s="48"/>
      <c r="F26" s="49">
        <f>总表!M19</f>
        <v>0</v>
      </c>
    </row>
    <row r="27" ht="27" customHeight="1" spans="1:6">
      <c r="A27" s="44"/>
      <c r="B27" s="44"/>
      <c r="C27" s="44"/>
      <c r="D27" s="48" t="s">
        <v>38</v>
      </c>
      <c r="E27" s="48"/>
      <c r="F27" s="49">
        <f>总表!M20</f>
        <v>0</v>
      </c>
    </row>
    <row r="28" ht="27" customHeight="1" spans="1:6">
      <c r="A28" s="44"/>
      <c r="B28" s="44"/>
      <c r="C28" s="44"/>
      <c r="D28" s="48" t="s">
        <v>39</v>
      </c>
      <c r="E28" s="48"/>
      <c r="F28" s="49">
        <f>总表!M21</f>
        <v>0</v>
      </c>
    </row>
    <row r="29" ht="27" customHeight="1" spans="1:6">
      <c r="A29" s="44"/>
      <c r="B29" s="44"/>
      <c r="C29" s="44" t="s">
        <v>40</v>
      </c>
      <c r="D29" s="50" t="s">
        <v>41</v>
      </c>
      <c r="E29" s="50"/>
      <c r="F29" s="51" t="s">
        <v>42</v>
      </c>
    </row>
    <row r="30" ht="27" customHeight="1" spans="1:6">
      <c r="A30" s="44"/>
      <c r="B30" s="44"/>
      <c r="C30" s="44"/>
      <c r="D30" s="50" t="s">
        <v>43</v>
      </c>
      <c r="E30" s="50"/>
      <c r="F30" s="51" t="s">
        <v>44</v>
      </c>
    </row>
    <row r="31" ht="27" customHeight="1" spans="1:6">
      <c r="A31" s="44"/>
      <c r="B31" s="44"/>
      <c r="C31" s="44"/>
      <c r="D31" s="50" t="s">
        <v>45</v>
      </c>
      <c r="E31" s="50"/>
      <c r="F31" s="51" t="s">
        <v>42</v>
      </c>
    </row>
    <row r="32" ht="41" customHeight="1" spans="1:6">
      <c r="A32" s="44"/>
      <c r="B32" s="44"/>
      <c r="C32" s="44"/>
      <c r="D32" s="52" t="s">
        <v>46</v>
      </c>
      <c r="E32" s="52"/>
      <c r="F32" s="51" t="s">
        <v>47</v>
      </c>
    </row>
    <row r="33" ht="27" customHeight="1" spans="1:6">
      <c r="A33" s="44"/>
      <c r="B33" s="44"/>
      <c r="C33" s="44"/>
      <c r="D33" s="50" t="s">
        <v>48</v>
      </c>
      <c r="E33" s="50"/>
      <c r="F33" s="51" t="s">
        <v>49</v>
      </c>
    </row>
    <row r="34" ht="27" customHeight="1" spans="1:6">
      <c r="A34" s="44"/>
      <c r="B34" s="44"/>
      <c r="C34" s="44" t="s">
        <v>50</v>
      </c>
      <c r="D34" s="53" t="s">
        <v>51</v>
      </c>
      <c r="E34" s="53"/>
      <c r="F34" s="51" t="s">
        <v>52</v>
      </c>
    </row>
    <row r="35" ht="27" customHeight="1" spans="1:6">
      <c r="A35" s="44"/>
      <c r="B35" s="44"/>
      <c r="C35" s="44"/>
      <c r="D35" s="53" t="s">
        <v>53</v>
      </c>
      <c r="E35" s="53"/>
      <c r="F35" s="51" t="s">
        <v>54</v>
      </c>
    </row>
    <row r="36" ht="27" customHeight="1" spans="1:6">
      <c r="A36" s="44"/>
      <c r="B36" s="44" t="s">
        <v>55</v>
      </c>
      <c r="C36" s="44" t="s">
        <v>56</v>
      </c>
      <c r="D36" s="50" t="s">
        <v>57</v>
      </c>
      <c r="E36" s="50"/>
      <c r="F36" s="51" t="s">
        <v>58</v>
      </c>
    </row>
    <row r="37" ht="27" customHeight="1" spans="1:6">
      <c r="A37" s="44"/>
      <c r="B37" s="44"/>
      <c r="C37" s="44"/>
      <c r="D37" s="50" t="s">
        <v>59</v>
      </c>
      <c r="E37" s="50"/>
      <c r="F37" s="51" t="s">
        <v>60</v>
      </c>
    </row>
    <row r="38" ht="27" customHeight="1" spans="1:6">
      <c r="A38" s="44"/>
      <c r="B38" s="44"/>
      <c r="C38" s="44" t="s">
        <v>61</v>
      </c>
      <c r="D38" s="50" t="s">
        <v>62</v>
      </c>
      <c r="E38" s="54"/>
      <c r="F38" s="51" t="s">
        <v>63</v>
      </c>
    </row>
    <row r="39" ht="27" customHeight="1" spans="1:6">
      <c r="A39" s="44"/>
      <c r="B39" s="44"/>
      <c r="C39" s="44"/>
      <c r="D39" s="50" t="s">
        <v>64</v>
      </c>
      <c r="E39" s="54"/>
      <c r="F39" s="51" t="s">
        <v>65</v>
      </c>
    </row>
    <row r="40" ht="27" customHeight="1" spans="1:6">
      <c r="A40" s="44"/>
      <c r="B40" s="44"/>
      <c r="C40" s="44"/>
      <c r="D40" s="50" t="s">
        <v>66</v>
      </c>
      <c r="E40" s="54"/>
      <c r="F40" s="51" t="s">
        <v>67</v>
      </c>
    </row>
    <row r="41" ht="27" customHeight="1" spans="1:6">
      <c r="A41" s="44"/>
      <c r="B41" s="44"/>
      <c r="C41" s="44" t="s">
        <v>68</v>
      </c>
      <c r="D41" s="50" t="s">
        <v>69</v>
      </c>
      <c r="E41" s="50"/>
      <c r="F41" s="51" t="s">
        <v>70</v>
      </c>
    </row>
    <row r="42" ht="27" customHeight="1" spans="1:6">
      <c r="A42" s="44"/>
      <c r="B42" s="44"/>
      <c r="C42" s="44"/>
      <c r="D42" s="50" t="s">
        <v>71</v>
      </c>
      <c r="E42" s="50"/>
      <c r="F42" s="51" t="s">
        <v>70</v>
      </c>
    </row>
    <row r="43" ht="27" customHeight="1" spans="1:6">
      <c r="A43" s="44"/>
      <c r="B43" s="44"/>
      <c r="C43" s="44"/>
      <c r="D43" s="50" t="s">
        <v>72</v>
      </c>
      <c r="E43" s="50"/>
      <c r="F43" s="51" t="s">
        <v>73</v>
      </c>
    </row>
    <row r="44" ht="27" customHeight="1" spans="1:6">
      <c r="A44" s="44"/>
      <c r="B44" s="44"/>
      <c r="C44" s="44"/>
      <c r="D44" s="50" t="s">
        <v>74</v>
      </c>
      <c r="E44" s="50"/>
      <c r="F44" s="51">
        <v>1</v>
      </c>
    </row>
    <row r="45" ht="27" customHeight="1" spans="1:6">
      <c r="A45" s="44"/>
      <c r="B45" s="44"/>
      <c r="C45" s="44"/>
      <c r="D45" s="50" t="s">
        <v>75</v>
      </c>
      <c r="E45" s="50"/>
      <c r="F45" s="51" t="s">
        <v>76</v>
      </c>
    </row>
    <row r="46" ht="27" customHeight="1" spans="1:6">
      <c r="A46" s="44"/>
      <c r="B46" s="44" t="s">
        <v>77</v>
      </c>
      <c r="C46" s="44" t="s">
        <v>78</v>
      </c>
      <c r="D46" s="47" t="s">
        <v>79</v>
      </c>
      <c r="E46" s="47"/>
      <c r="F46" s="51" t="s">
        <v>65</v>
      </c>
    </row>
    <row r="47" s="31" customFormat="1" ht="30" customHeight="1" spans="1:6">
      <c r="A47" s="55"/>
      <c r="B47" s="55"/>
      <c r="C47" s="55"/>
      <c r="D47" s="55"/>
      <c r="E47" s="55"/>
      <c r="F47" s="55"/>
    </row>
    <row r="48" ht="29" customHeight="1"/>
  </sheetData>
  <mergeCells count="57">
    <mergeCell ref="B1:F1"/>
    <mergeCell ref="A2:F2"/>
    <mergeCell ref="A3:F3"/>
    <mergeCell ref="A4:C4"/>
    <mergeCell ref="D4:F4"/>
    <mergeCell ref="A5:C5"/>
    <mergeCell ref="D5:F5"/>
    <mergeCell ref="A6:C6"/>
    <mergeCell ref="A7:C7"/>
    <mergeCell ref="D7:F7"/>
    <mergeCell ref="B8:F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6:E36"/>
    <mergeCell ref="D37:E37"/>
    <mergeCell ref="D38:E38"/>
    <mergeCell ref="D39:E39"/>
    <mergeCell ref="D40:E40"/>
    <mergeCell ref="D41:E41"/>
    <mergeCell ref="D42:E42"/>
    <mergeCell ref="D43:E43"/>
    <mergeCell ref="D44:E44"/>
    <mergeCell ref="D45:E45"/>
    <mergeCell ref="D46:E46"/>
    <mergeCell ref="A47:F47"/>
    <mergeCell ref="A9:A46"/>
    <mergeCell ref="B10:B35"/>
    <mergeCell ref="B36:B45"/>
    <mergeCell ref="C10:C28"/>
    <mergeCell ref="C29:C33"/>
    <mergeCell ref="C34:C35"/>
    <mergeCell ref="C36:C37"/>
    <mergeCell ref="C38:C40"/>
    <mergeCell ref="C41:C45"/>
  </mergeCells>
  <pageMargins left="0.700694444444445" right="0.700694444444445" top="0.751388888888889" bottom="0.751388888888889" header="0.298611111111111" footer="0.298611111111111"/>
  <pageSetup paperSize="9" scale="81" fitToHeight="0" orientation="portrait" horizontalDpi="600"/>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北京</vt:lpstr>
      <vt:lpstr>天津</vt:lpstr>
      <vt:lpstr>河北</vt:lpstr>
      <vt:lpstr>山西</vt:lpstr>
      <vt:lpstr>内蒙古</vt:lpstr>
      <vt:lpstr>大连</vt:lpstr>
      <vt:lpstr>黑龙江</vt:lpstr>
      <vt:lpstr>上海</vt:lpstr>
      <vt:lpstr>江苏</vt:lpstr>
      <vt:lpstr>浙江</vt:lpstr>
      <vt:lpstr>宁波</vt:lpstr>
      <vt:lpstr>安徽</vt:lpstr>
      <vt:lpstr>厦门</vt:lpstr>
      <vt:lpstr>青岛</vt:lpstr>
      <vt:lpstr>河南</vt:lpstr>
      <vt:lpstr>湖北</vt:lpstr>
      <vt:lpstr>湖南</vt:lpstr>
      <vt:lpstr>广西</vt:lpstr>
      <vt:lpstr>重庆</vt:lpstr>
      <vt:lpstr>贵州</vt:lpstr>
      <vt:lpstr>宁夏</vt:lpstr>
      <vt:lpstr>兵团</vt:lpstr>
      <vt:lpstr>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chen xi</cp:lastModifiedBy>
  <dcterms:created xsi:type="dcterms:W3CDTF">2024-04-02T03:22:00Z</dcterms:created>
  <dcterms:modified xsi:type="dcterms:W3CDTF">2026-03-26T05:56:47Z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541FFF3A96F8439C95ADBC9D4B22E97B_13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